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I:\Engenharia\Documentos\Contratos\2021\0001013 - Manutenção Ag. Garopaba\Documentos de contratação\Planilhas\"/>
    </mc:Choice>
  </mc:AlternateContent>
  <bookViews>
    <workbookView xWindow="0" yWindow="0" windowWidth="1335" windowHeight="0" tabRatio="594"/>
  </bookViews>
  <sheets>
    <sheet name="AG GAROPABA" sheetId="9" r:id="rId1"/>
    <sheet name="Planilha1" sheetId="10" r:id="rId2"/>
  </sheets>
  <definedNames>
    <definedName name="_xlnm.Print_Area" localSheetId="0">'AG GAROPABA'!$A$1:$G$203</definedName>
    <definedName name="autoshape">#REF!</definedName>
    <definedName name="CPUSINAPI">#REF!</definedName>
    <definedName name="_xlnm.Print_Titles" localSheetId="0">'AG GAROPABA'!$12:$13</definedName>
  </definedNames>
  <calcPr calcId="162913" fullPrecision="0"/>
</workbook>
</file>

<file path=xl/calcChain.xml><?xml version="1.0" encoding="utf-8"?>
<calcChain xmlns="http://schemas.openxmlformats.org/spreadsheetml/2006/main">
  <c r="G95" i="9" l="1"/>
  <c r="G94" i="9"/>
  <c r="G93" i="9"/>
  <c r="F201" i="9" l="1"/>
  <c r="E201" i="9"/>
  <c r="G200" i="9" l="1"/>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201" i="9" l="1"/>
  <c r="F149" i="9"/>
  <c r="E149" i="9"/>
  <c r="G148" i="9"/>
  <c r="G147" i="9"/>
  <c r="G146"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7" i="9"/>
  <c r="G116" i="9"/>
  <c r="G115" i="9"/>
  <c r="G114" i="9"/>
  <c r="G113" i="9"/>
  <c r="G112" i="9"/>
  <c r="G111" i="9"/>
  <c r="G110" i="9"/>
  <c r="G109" i="9"/>
  <c r="G108" i="9"/>
  <c r="G107" i="9"/>
  <c r="G106" i="9"/>
  <c r="G105" i="9"/>
  <c r="G104" i="9"/>
  <c r="G103" i="9"/>
  <c r="G102" i="9"/>
  <c r="G101" i="9"/>
  <c r="G100" i="9"/>
  <c r="G99" i="9"/>
  <c r="G98" i="9"/>
  <c r="G97" i="9"/>
  <c r="G92" i="9"/>
  <c r="G91" i="9"/>
  <c r="G90" i="9"/>
  <c r="G89" i="9"/>
  <c r="G88" i="9"/>
  <c r="G87" i="9"/>
  <c r="G85" i="9"/>
  <c r="G84" i="9"/>
  <c r="G83" i="9"/>
  <c r="G82" i="9"/>
  <c r="G81" i="9"/>
  <c r="G80" i="9"/>
  <c r="G79" i="9"/>
  <c r="G78" i="9"/>
  <c r="G77" i="9"/>
  <c r="G76" i="9"/>
  <c r="G75" i="9"/>
  <c r="G149" i="9" l="1"/>
  <c r="G68" i="9" l="1"/>
  <c r="G58" i="9"/>
  <c r="G49" i="9"/>
  <c r="G42" i="9"/>
  <c r="G31" i="9"/>
  <c r="G54" i="9"/>
  <c r="G55" i="9" l="1"/>
  <c r="G47" i="9"/>
  <c r="G48" i="9"/>
  <c r="G64" i="9"/>
  <c r="G29" i="9"/>
  <c r="G30" i="9"/>
  <c r="G34" i="9"/>
  <c r="G46" i="9" l="1"/>
  <c r="G63" i="9"/>
  <c r="G62" i="9"/>
  <c r="G33" i="9"/>
  <c r="G61" i="9" l="1"/>
  <c r="G60" i="9"/>
  <c r="G57" i="9"/>
  <c r="F72" i="9" l="1"/>
  <c r="F202" i="9" s="1"/>
  <c r="F203" i="9" s="1"/>
  <c r="E72" i="9"/>
  <c r="E202" i="9" s="1"/>
  <c r="E203" i="9" s="1"/>
  <c r="G71" i="9"/>
  <c r="G70" i="9"/>
  <c r="G66" i="9"/>
  <c r="G53" i="9"/>
  <c r="G51" i="9"/>
  <c r="G45" i="9"/>
  <c r="G44" i="9"/>
  <c r="G40" i="9"/>
  <c r="G39" i="9"/>
  <c r="G38" i="9"/>
  <c r="G36" i="9"/>
  <c r="G28" i="9"/>
  <c r="G27" i="9"/>
  <c r="G26" i="9"/>
  <c r="G23" i="9"/>
  <c r="G22" i="9"/>
  <c r="G21" i="9"/>
  <c r="G19" i="9"/>
  <c r="G18" i="9"/>
  <c r="G17" i="9"/>
  <c r="G72" i="9" l="1"/>
  <c r="G202" i="9" s="1"/>
  <c r="G203" i="9" s="1"/>
</calcChain>
</file>

<file path=xl/comments1.xml><?xml version="1.0" encoding="utf-8"?>
<comments xmlns="http://schemas.openxmlformats.org/spreadsheetml/2006/main">
  <authors>
    <author>Talita Marinheiro Pereira</author>
  </authors>
  <commentList>
    <comment ref="E3" authorId="0" shapeId="0">
      <text>
        <r>
          <rPr>
            <b/>
            <sz val="9"/>
            <color indexed="81"/>
            <rFont val="Segoe UI"/>
            <family val="2"/>
          </rPr>
          <t xml:space="preserve">José Henrique Ferreira: </t>
        </r>
        <r>
          <rPr>
            <sz val="9"/>
            <color indexed="81"/>
            <rFont val="Segoe UI"/>
            <family val="2"/>
          </rPr>
          <t xml:space="preserve">Colocar número do BMP
</t>
        </r>
      </text>
    </comment>
  </commentList>
</comments>
</file>

<file path=xl/sharedStrings.xml><?xml version="1.0" encoding="utf-8"?>
<sst xmlns="http://schemas.openxmlformats.org/spreadsheetml/2006/main" count="643" uniqueCount="429">
  <si>
    <t>DESCRIÇÃO</t>
  </si>
  <si>
    <t>QUANT.</t>
  </si>
  <si>
    <t>UNID.</t>
  </si>
  <si>
    <t>MATERIAL</t>
  </si>
  <si>
    <t>EMAIL:</t>
  </si>
  <si>
    <t xml:space="preserve">MÃO DE OBRA </t>
  </si>
  <si>
    <t>RAZÃO SOCIAL:</t>
  </si>
  <si>
    <t>CNPJ:</t>
  </si>
  <si>
    <t>DATA DA PROPOSTA</t>
  </si>
  <si>
    <t>ITENS</t>
  </si>
  <si>
    <t>I</t>
  </si>
  <si>
    <t>OBRAS CIVIS</t>
  </si>
  <si>
    <t>FONE:</t>
  </si>
  <si>
    <t>1.1</t>
  </si>
  <si>
    <t>1.2</t>
  </si>
  <si>
    <t>BDI</t>
  </si>
  <si>
    <t>PLANILHA DE ORÇAMENTO</t>
  </si>
  <si>
    <t>ENDEREÇO:</t>
  </si>
  <si>
    <t>PROPONENTE</t>
  </si>
  <si>
    <t>PROPOSTA</t>
  </si>
  <si>
    <t>5.1</t>
  </si>
  <si>
    <t>5.2</t>
  </si>
  <si>
    <t>5.3</t>
  </si>
  <si>
    <t>CUSTO TOTAL R$</t>
  </si>
  <si>
    <t xml:space="preserve"> CUSTOS UNITÁRIOS R$</t>
  </si>
  <si>
    <t>TOTAL COM BDI</t>
  </si>
  <si>
    <t>m³</t>
  </si>
  <si>
    <t>2.1</t>
  </si>
  <si>
    <t>2.2</t>
  </si>
  <si>
    <t>x,xx</t>
  </si>
  <si>
    <t>3.1</t>
  </si>
  <si>
    <t>LOTE ÚNICO</t>
  </si>
  <si>
    <t>1.3</t>
  </si>
  <si>
    <t>2.3</t>
  </si>
  <si>
    <t>1.4</t>
  </si>
  <si>
    <t>ADMINISTRAÇÃO DE OBRA</t>
  </si>
  <si>
    <t>PINTURA</t>
  </si>
  <si>
    <t>LIMPEZA E VISTORIA FINAL</t>
  </si>
  <si>
    <t>REVESTIMENTOS / ACABAMENTOS</t>
  </si>
  <si>
    <t>ART - Anotação de Responsabilidade Técnica - Faixa 03 -  Contratos acima de R$ 15.000,01</t>
  </si>
  <si>
    <t>3.2</t>
  </si>
  <si>
    <t>4.1</t>
  </si>
  <si>
    <t>4.2</t>
  </si>
  <si>
    <t>4.3</t>
  </si>
  <si>
    <t>6.1</t>
  </si>
  <si>
    <t>6.2</t>
  </si>
  <si>
    <t>6.3</t>
  </si>
  <si>
    <t>7.1</t>
  </si>
  <si>
    <t>Chapisco interno/externo, com argamassa de cimento e areia sem peneirar, traço 1:3, e=5mm</t>
  </si>
  <si>
    <t>Emassamento de superfície, 02 demãos de massa acrílica</t>
  </si>
  <si>
    <t>Limpeza permanente da obra (um servente em tempo integral, ferramental e material de limpeza)</t>
  </si>
  <si>
    <t xml:space="preserve"> mês</t>
  </si>
  <si>
    <t>Plano de Gerenciamento de Resíduos da Construção Civil – PGRCC</t>
  </si>
  <si>
    <t>SERVIÇOS PRELIMINARES / INSTALAÇÕES PROVISÓRIAS</t>
  </si>
  <si>
    <t>8.1</t>
  </si>
  <si>
    <t>Limpeza fina e verificação final da obra</t>
  </si>
  <si>
    <t xml:space="preserve">Emboço para parede interna ou externa, com argamassa de cimento, cal e areia, traço 1:2:10, e=20mm </t>
  </si>
  <si>
    <r>
      <t xml:space="preserve">4. CONDIÇÕES DE PAGAMENTO: </t>
    </r>
    <r>
      <rPr>
        <sz val="10"/>
        <rFont val="Calibri"/>
        <family val="2"/>
        <scheme val="minor"/>
      </rPr>
      <t>Após aceite do objeto contratado, até o dia 15 do mês subsequente à apresentação da nota fiscal correspondente.</t>
    </r>
  </si>
  <si>
    <t>Transporte de materiais, equipamentos, programação visual e mobiliário - 10km</t>
  </si>
  <si>
    <t>8.2</t>
  </si>
  <si>
    <t>II</t>
  </si>
  <si>
    <t>INFRAESTRUTURA ELÉTRICA</t>
  </si>
  <si>
    <t>m</t>
  </si>
  <si>
    <t>1.7</t>
  </si>
  <si>
    <t>1.8</t>
  </si>
  <si>
    <t>1.9</t>
  </si>
  <si>
    <t>2.4</t>
  </si>
  <si>
    <t>Andaime metálico de encaixe, tipo torre - locação mensal</t>
  </si>
  <si>
    <t>3.3</t>
  </si>
  <si>
    <t>3.4</t>
  </si>
  <si>
    <t>3.5</t>
  </si>
  <si>
    <t>3.6</t>
  </si>
  <si>
    <t>3.7</t>
  </si>
  <si>
    <t>3.8</t>
  </si>
  <si>
    <t xml:space="preserve">Enc. Sociais - SINAPI-RS OUT/2020 </t>
  </si>
  <si>
    <t>4.4</t>
  </si>
  <si>
    <t>PROGRAMAÇÃO VISUAL EXTERNA E INTERNA / ACESSO</t>
  </si>
  <si>
    <t>cj</t>
  </si>
  <si>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</si>
  <si>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t>unid.</t>
  </si>
  <si>
    <t>xx,xx</t>
  </si>
  <si>
    <t>Cabo CIT-10 pares</t>
  </si>
  <si>
    <t>1.10</t>
  </si>
  <si>
    <t>Bloco de inserção engate rápido com corte M10 LSA Plus com bastidor completo</t>
  </si>
  <si>
    <t>1.11</t>
  </si>
  <si>
    <t>1.12</t>
  </si>
  <si>
    <t>1.13</t>
  </si>
  <si>
    <t>1.14</t>
  </si>
  <si>
    <t>1.15</t>
  </si>
  <si>
    <t>Transferir o PA WIFI do Rack dos Ativos para o Rack das Operadoras.</t>
  </si>
  <si>
    <t>2.5</t>
  </si>
  <si>
    <r>
      <t xml:space="preserve">Canaleta metálica branca </t>
    </r>
    <r>
      <rPr>
        <b/>
        <sz val="10"/>
        <rFont val="Calibri"/>
        <family val="2"/>
        <scheme val="minor"/>
      </rPr>
      <t>"X".</t>
    </r>
  </si>
  <si>
    <t>2.6</t>
  </si>
  <si>
    <t>2.7</t>
  </si>
  <si>
    <r>
      <t xml:space="preserve">Derivação saída 2 eletrodutos 1" p/Canaleta metálica branca </t>
    </r>
    <r>
      <rPr>
        <b/>
        <sz val="10"/>
        <rFont val="Calibri"/>
        <family val="2"/>
        <scheme val="minor"/>
      </rPr>
      <t>"X"</t>
    </r>
  </si>
  <si>
    <t>2.8</t>
  </si>
  <si>
    <r>
      <t xml:space="preserve">Tampa terminal para canaleta metálica branca </t>
    </r>
    <r>
      <rPr>
        <b/>
        <sz val="10"/>
        <rFont val="Calibri"/>
        <family val="2"/>
        <scheme val="minor"/>
      </rPr>
      <t>"X"</t>
    </r>
  </si>
  <si>
    <t xml:space="preserve">Eletroduto ferro diâmetro 25 mm. </t>
  </si>
  <si>
    <t>Caixa de passagem condulete diâm. 25 mm com tampa cega.</t>
  </si>
  <si>
    <r>
      <t xml:space="preserve">Cabo UTP, 4 pares 24AWG LSZH  para rede Lógica (Não Halogenado) - </t>
    </r>
    <r>
      <rPr>
        <b/>
        <sz val="10"/>
        <rFont val="Calibri"/>
        <family val="2"/>
        <scheme val="minor"/>
      </rPr>
      <t>Categoria 5e.</t>
    </r>
  </si>
  <si>
    <t>Conector RJ45 Macho Cat. 5e para crimpar cabo no Rack e ligar direto ao Switch.</t>
  </si>
  <si>
    <t>Patch cord azul 1,5 mts para o nobreak.</t>
  </si>
  <si>
    <t>3.9</t>
  </si>
  <si>
    <t>Patch cord T-568A, Azul 2,5mts</t>
  </si>
  <si>
    <t>3.10</t>
  </si>
  <si>
    <t>Conector box curvo diam 25mm, com arruela e bucha de 1".</t>
  </si>
  <si>
    <t>3.11</t>
  </si>
  <si>
    <t>Patch Cord 2,5m Azul (Conexão da CPU da TV Corporativa)</t>
  </si>
  <si>
    <t>3.12</t>
  </si>
  <si>
    <t>4.5</t>
  </si>
  <si>
    <t>4.6</t>
  </si>
  <si>
    <t>4.7</t>
  </si>
  <si>
    <t>SERVIÇOS COMPLEMENTARES ELÉTRICA/AUTOMAÇÃO/TELEFÔNICO</t>
  </si>
  <si>
    <t xml:space="preserve"> </t>
  </si>
  <si>
    <r>
      <t xml:space="preserve">Certificação dos Cabos de Rede UTP </t>
    </r>
    <r>
      <rPr>
        <b/>
        <sz val="10"/>
        <rFont val="Calibri"/>
        <family val="2"/>
        <scheme val="minor"/>
      </rPr>
      <t>Cat. 5e</t>
    </r>
  </si>
  <si>
    <t>Canaleta alumínio 73x25 dupla c/ tampa de encaixe - branca</t>
  </si>
  <si>
    <t>Caixa de alumínio 100x100x50mm com altura específica para canaleta 73x25mm</t>
  </si>
  <si>
    <t>Derivação saída 3 eletrodutos 1" p/Canaleta de Alumínio de 73x25mm</t>
  </si>
  <si>
    <t>3.13</t>
  </si>
  <si>
    <t>3.14</t>
  </si>
  <si>
    <t>3.15</t>
  </si>
  <si>
    <t>Conjunto de 10 (5+5) metros de cabo coaxial 75 Ohms na cor preta RF75 0,4/2,5 com conector tipo BNC reto com solda e conector tipo BNC angular com rosca e solda (mini)</t>
  </si>
  <si>
    <t>4.8</t>
  </si>
  <si>
    <t>Eletroduto ferro diâmetro 25 mm pintado de branco</t>
  </si>
  <si>
    <t>Caixa de passagem c/ tampa cega tipo condulete diam 25mm pintado de branco</t>
  </si>
  <si>
    <t>Conector RJ45 Macho Cat. 5e para crimpar cabo no rack e ligar direto ao Switch.</t>
  </si>
  <si>
    <t>4.10</t>
  </si>
  <si>
    <r>
      <t xml:space="preserve">Canaleta metálica branca </t>
    </r>
    <r>
      <rPr>
        <b/>
        <sz val="10"/>
        <rFont val="Calibri"/>
        <family val="2"/>
        <scheme val="minor"/>
      </rPr>
      <t xml:space="preserve">"X". </t>
    </r>
    <r>
      <rPr>
        <sz val="10"/>
        <rFont val="Calibri"/>
        <family val="2"/>
        <scheme val="minor"/>
      </rPr>
      <t>Retirar todos os eletrodutos da SAA e descartar.</t>
    </r>
  </si>
  <si>
    <t>Cabo Multilan UTP 24 AWG, 04 pares, Cat. 5e, isolamento baixa emissão de gases LSZH, na cor azul, para interligar o DG de entrada até o RACK dos Ativos do Banco.</t>
  </si>
  <si>
    <t xml:space="preserve">Condutor unipolar flexível HF (não halogenado), seção 2,5 mm² - 750 V, 70° C. Ref. Afumex, Afitox ou equivalente. </t>
  </si>
  <si>
    <t>Suporte para canaleta de alumínio p/três blocos com duas tomadas tipo bloco NBR 20A (PRETA) mais um bloco cego na cor branca (Identificar com EExx conforme circuito existente em adesivo em poliéster autocolante fundo branco e letras pretas).</t>
  </si>
  <si>
    <t>Curva 90º metálica - específica de canaleta de alumínio 73x25mm</t>
  </si>
  <si>
    <t>Tampa terminal ABS 25mm - Branca</t>
  </si>
  <si>
    <t>Patch panel CAT5E Plus 24P</t>
  </si>
  <si>
    <t>3.16</t>
  </si>
  <si>
    <t>Régua com 8 tomadas para racks 19" com ângulo de 45º</t>
  </si>
  <si>
    <t>3.17</t>
  </si>
  <si>
    <t>3.18</t>
  </si>
  <si>
    <t>3.19</t>
  </si>
  <si>
    <t>Retirada de Rack existente e descartar.</t>
  </si>
  <si>
    <t>3.20</t>
  </si>
  <si>
    <t>3.21</t>
  </si>
  <si>
    <t>patch cord azul 1,0 mts para o Rack</t>
  </si>
  <si>
    <t>patch cord verde 1,0 mts para o Rack</t>
  </si>
  <si>
    <t>Patch Cords UTP Cat5e identificados "CP1, CP2, ...", 2m com plugues RJ45 nas duas pontas ligação entre Equipamentos OPERADORAS e ATIVOS BANCO.</t>
  </si>
  <si>
    <t>Abraçadeiras de Velcro 16mm Hellerman ou similar para amarração cabos e patch-cords (20 unidades)</t>
  </si>
  <si>
    <t>patch cord verde 3 mts para as mesas</t>
  </si>
  <si>
    <t>patch cord azul 3 mts para as mesas</t>
  </si>
  <si>
    <t>Cabo tipo PP 3x1,5mm² para as extensões elétricas</t>
  </si>
  <si>
    <t>Plug  tipo Macho novo padrão 10A.</t>
  </si>
  <si>
    <t>4.9</t>
  </si>
  <si>
    <t>4.11</t>
  </si>
  <si>
    <t>4.12</t>
  </si>
  <si>
    <t>4.13</t>
  </si>
  <si>
    <t>8.3</t>
  </si>
  <si>
    <t>8.4</t>
  </si>
  <si>
    <t>8.5</t>
  </si>
  <si>
    <t>8.6</t>
  </si>
  <si>
    <t>Caixa de passagem c/ tampa com tomada 2P+T tipo condulete diam 20mm(3/4") (Lum. Emerg. Cofre)</t>
  </si>
  <si>
    <t>Caixa passagem 40X30 cm, PVC, de EMBUTIR, branca, marca Tigre ou similar (para a Copa).</t>
  </si>
  <si>
    <r>
      <t xml:space="preserve">Duto SLIM - </t>
    </r>
    <r>
      <rPr>
        <sz val="10"/>
        <rFont val="Calibri"/>
        <family val="2"/>
      </rPr>
      <t>(CINZA)</t>
    </r>
  </si>
  <si>
    <r>
      <t xml:space="preserve">Adaptador porta equipamento para duto SLIM </t>
    </r>
    <r>
      <rPr>
        <sz val="10"/>
        <rFont val="Calibri"/>
        <family val="2"/>
      </rPr>
      <t xml:space="preserve">(CINZA) </t>
    </r>
  </si>
  <si>
    <t>III</t>
  </si>
  <si>
    <t>INSTALAÇÕES MECÂNICAS</t>
  </si>
  <si>
    <t>1.</t>
  </si>
  <si>
    <r>
      <t>Ag. Itapema</t>
    </r>
    <r>
      <rPr>
        <b/>
        <sz val="11"/>
        <rFont val="Calibri"/>
        <family val="2"/>
      </rPr>
      <t>:</t>
    </r>
  </si>
  <si>
    <t>- Troca de 2 logomarcas de 6m por modelo totalmente em alumínio;</t>
  </si>
  <si>
    <t>- Recuperação do entorno metálico das portas;</t>
  </si>
  <si>
    <t>- Troca puxadores das portas de vidro;</t>
  </si>
  <si>
    <t>- Troca do piso tátil da SAA (que está posicionado equivocadamente) e instalação de piso tátil no interior da agência;</t>
  </si>
  <si>
    <t>- Colocar birô acessível;</t>
  </si>
  <si>
    <t>- Instalação de placas Inox na porta do banheiro Acessível;</t>
  </si>
  <si>
    <r>
      <t xml:space="preserve">- Troca de placas de forro; </t>
    </r>
    <r>
      <rPr>
        <u/>
        <sz val="11"/>
        <rFont val="Calibri"/>
        <family val="2"/>
      </rPr>
      <t>(verificar condensação ou outro tipo de interferência do ar-condicionado)</t>
    </r>
  </si>
  <si>
    <t>- Placa atend. Preferencial e placa Caixas;</t>
  </si>
  <si>
    <t>- Adesivo puxe/empurre (2);</t>
  </si>
  <si>
    <t>- Conserto de corrosão ascendente, fissuras;</t>
  </si>
  <si>
    <t>- Conserto de fissuras;</t>
  </si>
  <si>
    <t>- Pintura;</t>
  </si>
  <si>
    <t>- Tirar 1 seção do divisor de ambientes, ao lado das mesas;</t>
  </si>
  <si>
    <r>
      <t>Ag. Florianópolis</t>
    </r>
    <r>
      <rPr>
        <b/>
        <sz val="11"/>
        <rFont val="Calibri"/>
        <family val="2"/>
      </rPr>
      <t>:</t>
    </r>
  </si>
  <si>
    <t>- Troca dos dois pórticos – reaproveitar placas braile;</t>
  </si>
  <si>
    <t>- Adesivo Puxe/empurre (2);</t>
  </si>
  <si>
    <t>- Adesivo Passa-objetos;</t>
  </si>
  <si>
    <t>- Adesivos horário agência e SAA (2 de cada);</t>
  </si>
  <si>
    <t>- Inclusão de 1 esquadria de divisor de sigilo;</t>
  </si>
  <si>
    <t>- Troca de divisórias cinza antigas por gesso acartonado;</t>
  </si>
  <si>
    <t>- recomposição do rodaforro da circulação;</t>
  </si>
  <si>
    <t>- reparo nas placas de piso quebradas no atendimento e no banheiro feminino;</t>
  </si>
  <si>
    <t>- Placas indicativas dos setores (Afinidade, Atendimento PF (2), Gerente Adjunto, Gerente Geral, Atendimento Pessoa Juridica, Negocios pessoa Fisica, Negocios Pessoa Juridica)</t>
  </si>
  <si>
    <t>- Acabamento na válvula de descarga;</t>
  </si>
  <si>
    <t>- Porta cartazes novos;</t>
  </si>
  <si>
    <t>- Pintura Teto Tesouraria, banheiros e entrada;</t>
  </si>
  <si>
    <t>- Pintura Grade Tesouraria e porta da sala cofre;</t>
  </si>
  <si>
    <t>- Conserto das fissuras e alisamento da parede em torno do banheiro da sala afinidade e onde está a fotografia da ponte;</t>
  </si>
  <si>
    <t>- Forro na sala afinidade;</t>
  </si>
  <si>
    <t>- Baixar altura das persianas da sala afinidade;</t>
  </si>
  <si>
    <t>- REMANEJAR DUTOS DE AR-CONDICIONADO DA SALA AFINIDADE E COLOCAR EXAUSTOS NO BANHEIRO DA SALA AFINIDADE;</t>
  </si>
  <si>
    <r>
      <t>Ag. Kobrasol</t>
    </r>
    <r>
      <rPr>
        <b/>
        <sz val="11"/>
        <rFont val="Calibri"/>
        <family val="2"/>
      </rPr>
      <t>:</t>
    </r>
  </si>
  <si>
    <t>- Troca Pórtico;</t>
  </si>
  <si>
    <t>- Adesivos SAA (07 as 20h seg a sex) e Atendimento (11h às 16h)</t>
  </si>
  <si>
    <t>- Adesivo Cão Guia e SAI;</t>
  </si>
  <si>
    <t>- Adesivo Logo Padrão (25 Unidades)</t>
  </si>
  <si>
    <t>- Adesivo Puxe/Empurre;</t>
  </si>
  <si>
    <t>- Totens Porta-cartazes;</t>
  </si>
  <si>
    <t>- Ajustar porta-cartazes da SAA que estão tortos;</t>
  </si>
  <si>
    <t>- Incluir Esquadria Divisor de Sigilo;</t>
  </si>
  <si>
    <t>- Pintura Interna (paredes e teto);</t>
  </si>
  <si>
    <t>- Troca fechadura e espelho PCD;</t>
  </si>
  <si>
    <t>- Troca de divisórias;</t>
  </si>
  <si>
    <t>- Tela Otis na sala do nobreak;</t>
  </si>
  <si>
    <t>- Remanejamento da placa suspensa PJ;</t>
  </si>
  <si>
    <t>- Armario metálico wc;</t>
  </si>
  <si>
    <r>
      <t>Ag. Palhoça</t>
    </r>
    <r>
      <rPr>
        <b/>
        <sz val="11"/>
        <rFont val="Calibri"/>
        <family val="2"/>
      </rPr>
      <t>:</t>
    </r>
  </si>
  <si>
    <t>- Limpeza do totem e logomarca;</t>
  </si>
  <si>
    <t>- Pintura (base do totem, Muros, forro banheiros e hall banheiros, entrada banheiro e atrás dos cashes -&gt; pé-direito duplo);</t>
  </si>
  <si>
    <t>- Trocar puxadores da porta de vidro da Sala de Autoatendimento;</t>
  </si>
  <si>
    <t>- Reparo na rachadura do muro;</t>
  </si>
  <si>
    <t>- Fixar porta-cartazes que estão soltos (2 pequenos e 2 grandes);</t>
  </si>
  <si>
    <t>- Colocar porta-cartazes na sala de autoatendimento;</t>
  </si>
  <si>
    <t>- Trocar persiana na copa, encaixar persiana na subida da escada e Colocar persiana blecaute no vidro superior da sala de autoatendimento;</t>
  </si>
  <si>
    <t>- Trocar armário da pia da cozinha (1,20m);</t>
  </si>
  <si>
    <t>- Trocar vidro quebrado na esquadria da sala de autoatendimento;</t>
  </si>
  <si>
    <r>
      <t>Ag. Garopaba</t>
    </r>
    <r>
      <rPr>
        <b/>
        <sz val="11"/>
        <rFont val="Calibri"/>
        <family val="2"/>
      </rPr>
      <t>:</t>
    </r>
  </si>
  <si>
    <t>- Fornecimento de 1 placa suspensa para GA;</t>
  </si>
  <si>
    <t>- 2 Adesivos Logo padrão;</t>
  </si>
  <si>
    <t>- Fornecimento de novo armário guarda-volumes;</t>
  </si>
  <si>
    <t>- Remanejamento dos 2 porta-cartazes da sala de autoatendimento e fixar 2 porta-cartazes para a área dos caixas que estão guardados no arquivo – fornecer parafusos (fixar na esquadria);</t>
  </si>
  <si>
    <t>- Troca das logomarcas (2 logos de 3,70m e totem) para modelos em alumínio;</t>
  </si>
  <si>
    <t>- Troca do complemento em L por modelo em alumínio;</t>
  </si>
  <si>
    <t>- Pintura do beiral da rampa e laterais da entrada (pegar referencia de cor com proprietário);</t>
  </si>
  <si>
    <t>- Pintar base das mascaras;</t>
  </si>
  <si>
    <t>- Adesivo para full;</t>
  </si>
  <si>
    <t>- Troca de placas de forro sobre a máscara e janela lateral;</t>
  </si>
  <si>
    <t>- Colar lâmina da porta do arquivo;</t>
  </si>
  <si>
    <r>
      <t xml:space="preserve">- </t>
    </r>
    <r>
      <rPr>
        <u/>
        <sz val="11"/>
        <rFont val="Calibri"/>
        <family val="2"/>
      </rPr>
      <t>EXAUSTOR DOS BANHEIROS NÃO FUNCIONAM;</t>
    </r>
  </si>
  <si>
    <t>- AR CONDICIONADO PARA AREA DOS CAIXAS;</t>
  </si>
  <si>
    <t>- Trocar 4 peças de piso quebradas;</t>
  </si>
  <si>
    <t>- Grades para refletores de jardim e beiral;</t>
  </si>
  <si>
    <t>- Plantas para o jardim lateral;</t>
  </si>
  <si>
    <t>- Conserto de infiltrações, principalmente na cozinha;</t>
  </si>
  <si>
    <t>- Pintura interna;</t>
  </si>
  <si>
    <t>Destinação de resíduos com entrega de Manifesto de Transporte de Resíduos e o Recibo de Destinação de Resíduos por empresa licenciada</t>
  </si>
  <si>
    <r>
      <t xml:space="preserve">Porta Equipamento para canaleta metálica branca </t>
    </r>
    <r>
      <rPr>
        <b/>
        <sz val="10"/>
        <rFont val="Calibri"/>
        <family val="2"/>
        <scheme val="minor"/>
      </rPr>
      <t>"X"</t>
    </r>
    <r>
      <rPr>
        <sz val="10"/>
        <rFont val="Calibri"/>
        <family val="2"/>
        <scheme val="minor"/>
      </rPr>
      <t xml:space="preserve"> para DOIS módulos em ABS com </t>
    </r>
    <r>
      <rPr>
        <b/>
        <sz val="10"/>
        <rFont val="Calibri"/>
        <family val="2"/>
        <scheme val="minor"/>
      </rPr>
      <t>DUAS</t>
    </r>
    <r>
      <rPr>
        <sz val="10"/>
        <rFont val="Calibri"/>
        <family val="2"/>
        <scheme val="minor"/>
      </rPr>
      <t xml:space="preserve"> tomadas tipo bloco NBR 20A  AZUL para CONTADOR DE CÉDULAS atrás dos Caixas.</t>
    </r>
  </si>
  <si>
    <t>Identificar Circuitos elétricos nos QGBT/CD01 e CD Estab. ao lado dos disjuntores ("ECxx" e "EExx" em adesivo em poliéster autocolante fundo branco e letras pretas) e colar na sobretampa a descrição dos circuitos. Também identificar os circuitos nos pontos.</t>
  </si>
  <si>
    <t>DEMOLIÇÃO / REMANEJAMENTO / REMOÇÃO</t>
  </si>
  <si>
    <t>Pisos e Revestimentos</t>
  </si>
  <si>
    <t>mês</t>
  </si>
  <si>
    <t>Engenheiro ou arquiteto júnior, com encargos complementares - 10 horas semanais</t>
  </si>
  <si>
    <t>3.1.1</t>
  </si>
  <si>
    <t>3.1.2</t>
  </si>
  <si>
    <t>Demolição de forro modulado/pacote</t>
  </si>
  <si>
    <t>3.1.3</t>
  </si>
  <si>
    <t>3.1.4</t>
  </si>
  <si>
    <t>IMPERMEABILIZAÇÃO</t>
  </si>
  <si>
    <t>Reboco para parede interna ou externa, com argamassa de cimento, cal e areia peneirada, traço 1:1:6, e=5mm</t>
  </si>
  <si>
    <t>DIVISÓRIAS / PAINÉIS / FORROS</t>
  </si>
  <si>
    <t>FERRAGENS</t>
  </si>
  <si>
    <t>Puxador metálico em aço inox polido, tipo alça - porta de vidro</t>
  </si>
  <si>
    <t>9.1</t>
  </si>
  <si>
    <t>10.1</t>
  </si>
  <si>
    <t>11.1</t>
  </si>
  <si>
    <t>12.1</t>
  </si>
  <si>
    <r>
      <t xml:space="preserve"> m</t>
    </r>
    <r>
      <rPr>
        <vertAlign val="superscript"/>
        <sz val="8"/>
        <rFont val="Arial"/>
        <family val="2"/>
      </rPr>
      <t>2</t>
    </r>
  </si>
  <si>
    <r>
      <t xml:space="preserve"> m</t>
    </r>
    <r>
      <rPr>
        <vertAlign val="superscript"/>
        <sz val="10"/>
        <rFont val="Arial"/>
        <family val="2"/>
      </rPr>
      <t>2</t>
    </r>
  </si>
  <si>
    <t>3.1.5</t>
  </si>
  <si>
    <t>SERRALHERIA</t>
  </si>
  <si>
    <t>10.2</t>
  </si>
  <si>
    <t>10.3</t>
  </si>
  <si>
    <t>13.1</t>
  </si>
  <si>
    <t>CARPINTARIA / MARCENARIA / MOBILIÁRIO</t>
  </si>
  <si>
    <t>Placa indicativa em acrílico padrão Banrisul, suspensa, tamanho 520x140mm</t>
  </si>
  <si>
    <t>PS11 - GA</t>
  </si>
  <si>
    <t>11.2</t>
  </si>
  <si>
    <t>14.1</t>
  </si>
  <si>
    <t>Adesivo padrão - A1LP</t>
  </si>
  <si>
    <t>Porta cartaz padrão para tarifas - REMANEJO conforme leiaute</t>
  </si>
  <si>
    <t>Armario Guarda volumes - retirar na Bagergs um armario novo e recolher o antigo.</t>
  </si>
  <si>
    <t>Remoção de testeira luminosa de fachada tipo T4, acima de 2,65m, incluindo embalagem para transporte</t>
  </si>
  <si>
    <t>Pintura acrílica, 02 demãos, sem emassamento sobre alvenarias internas/externas, (Na cor existente na fachada)</t>
  </si>
  <si>
    <t>Logo padrão Banrisul tipo testeira T4 - em alumínio e com peças em acrílico maciço</t>
  </si>
  <si>
    <t>Reforma de logo tipo totem - colocar peças em acrílico maciço, limpeza e pintura da base</t>
  </si>
  <si>
    <t>Forro acústico de Fibra Mineral Removível, modulação 625x625x13mm, idem existente</t>
  </si>
  <si>
    <t>Cristalização com impermeabilizante bicomponente à base de cimentos especiais, aditivos minerais e polímeros - ref. Viapol (área da copa - parte interna e externa)</t>
  </si>
  <si>
    <t>Pintura acrílica, 02 demãos, sem emassamento sobre alvenarias internas/externas, (Branco Neve)</t>
  </si>
  <si>
    <t>Remoção de complemento em "L" azul da fachada</t>
  </si>
  <si>
    <t>Remoção de porta de madeira, sem reaproveitamento (porta do arquivo)</t>
  </si>
  <si>
    <t>Complemento em "L" para fachada, em aluminio</t>
  </si>
  <si>
    <t>Pintura a óleo ou esmalte sintético em esquadria metálica, 02 demãos (cor cinza, para grades novas)</t>
  </si>
  <si>
    <t>Primer anticorrosivo e antioxidante para aplicação em superfícies ferrosas (zarcão)</t>
  </si>
  <si>
    <t>Grade para proteção das condensadoras, pintada na cor cinza, com abertura para acesso à manutenção. Fornecer com cadeado</t>
  </si>
  <si>
    <t>Grade para proteção para refletores, pintada na cor cinza, com abertura para acesso à manutenção. Fornecer com cadeado</t>
  </si>
  <si>
    <t>Porta interna de madeira semi-oca, de uma folha com batente, guarnição e ferragem, 80x210cm (instalar grelha que estava na porta antiga - sala do arquivo)</t>
  </si>
  <si>
    <t>Demolição de revestimento com argamassa (areas atingidas por infiltração)</t>
  </si>
  <si>
    <t>Demolição de piso cerâmico</t>
  </si>
  <si>
    <t>Piso cerâmico (recomposição conforme modelo existente) - peças no local</t>
  </si>
  <si>
    <t>PAVIMENTAÇÃO</t>
  </si>
  <si>
    <t>Grade de segurança para fachadas - instalação na mureta lateral da agência (conforme desenho)</t>
  </si>
  <si>
    <t>Pintura a óleo ou esmalte sintético na base das máscaras, 02 demãos (cor azul, conforme tom existente)</t>
  </si>
  <si>
    <t>Adesivo para máscara, modelo FULL</t>
  </si>
  <si>
    <t>JARDIM</t>
  </si>
  <si>
    <t>Recuperação do jardim externo existente (com plantio de Agapantus, colocação de terra preta, leivas e drenagem, indicado em leiaute)</t>
  </si>
  <si>
    <t>3.1.6</t>
  </si>
  <si>
    <t>11.3</t>
  </si>
  <si>
    <t>11.3.1</t>
  </si>
  <si>
    <t>11.4</t>
  </si>
  <si>
    <t>11.5</t>
  </si>
  <si>
    <t>11.6</t>
  </si>
  <si>
    <t>11.7</t>
  </si>
  <si>
    <t>14.2</t>
  </si>
  <si>
    <r>
      <t xml:space="preserve">2. ENDEREÇO DE EXECUÇÃO/ENTREGA: </t>
    </r>
    <r>
      <rPr>
        <sz val="10"/>
        <rFont val="Calibri"/>
        <family val="2"/>
        <scheme val="minor"/>
      </rPr>
      <t>Rua Ismael Lobo, 09 - Garopaba/SC</t>
    </r>
  </si>
  <si>
    <r>
      <t xml:space="preserve">3. PRAZO DE EXECUÇÃO/ENTREGA: </t>
    </r>
    <r>
      <rPr>
        <sz val="10"/>
        <rFont val="Calibri"/>
        <family val="2"/>
        <scheme val="minor"/>
      </rPr>
      <t>30 dias corridos</t>
    </r>
  </si>
  <si>
    <r>
      <t xml:space="preserve">1. OBJETO: </t>
    </r>
    <r>
      <rPr>
        <sz val="10"/>
        <rFont val="Calibri"/>
        <family val="2"/>
        <scheme val="minor"/>
      </rPr>
      <t>PRESTAÇÃO DE SERVIÇO DE MANUTENÇÃO PREDIAL CIVIL, MECÂNICO, ELÉTRICO E LÓGICO - AG GAROPABA</t>
    </r>
  </si>
  <si>
    <t>SUBTOTAL OBRAS CIVIS</t>
  </si>
  <si>
    <t>ILUMINAÇÃO, TOMADAS E ILUMINAÇÃO DE EMERGÊNCIA</t>
  </si>
  <si>
    <t>Luminária Arandela tipo tartaruga (Uso externo) Painel LED 15W, IP65, 4000K branco neutro, 1200 lm, vida útil 25.000 horas, branca. Marca G-Light ou similar. Retirar luminária existente e descartar (Cobertura Entrada da agência)</t>
  </si>
  <si>
    <t>Retirada de duas luminárias na parede do hall de entrada da agência e instalar tampa cega.</t>
  </si>
  <si>
    <t>Módulo Autônomo de emergência com dois faróis de 32 Led´s cada com bateria 12V-7Ah c/ suporte metálico p/ fixação da bateria. (Nova na Retaguarda Cash)</t>
  </si>
  <si>
    <t>Organizar cabos, trocar canaletas e identificar CD Timer.</t>
  </si>
  <si>
    <t>Cabo para alarme  CCI de 10 vias na cor branca em PVC, condutores de bitola 0,5mm2 em cobre eletrolítico estanhados, isolação PVC  cores sólidas. Para interligação do Módulo da Central de Alarme com a caixa de comando do CD TIMER na retaguarda dos ATMs.</t>
  </si>
  <si>
    <t>2.9</t>
  </si>
  <si>
    <t>Timer programável Bivolt COEL RSTS20</t>
  </si>
  <si>
    <t>Contactora WEG CWM25 A - Ar Condicionado</t>
  </si>
  <si>
    <t>INFRAESTRUTURA TV CORPORATIVA PLATAFORMA E INFRA NOVA MESA</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</si>
  <si>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DUAS tomadas tipo bloco NBR 20A e UM com RJ45</t>
    </r>
    <r>
      <rPr>
        <sz val="10"/>
        <rFont val="Calibri"/>
        <family val="2"/>
        <scheme val="minor"/>
      </rPr>
      <t>.</t>
    </r>
  </si>
  <si>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5e ou similar (Identificar com EExx e PLxx conforme circuito existente em adesivo em polisester autocolante funid.do branco e letras pretas)</t>
    </r>
  </si>
  <si>
    <t>INFRAESTRUTURA PARA TROCA DE RACKS E PONTO WI-FI</t>
  </si>
  <si>
    <r>
      <t xml:space="preserve">Rack padrão 19" tipo gabinete fechado, porta acrílico com chave, próprio para cabeamento estruturado de </t>
    </r>
    <r>
      <rPr>
        <b/>
        <sz val="10"/>
        <rFont val="Calibri"/>
        <family val="2"/>
        <scheme val="minor"/>
      </rPr>
      <t>24 Us</t>
    </r>
    <r>
      <rPr>
        <sz val="10"/>
        <rFont val="Calibri"/>
        <family val="2"/>
        <scheme val="minor"/>
      </rPr>
      <t xml:space="preserve">, profundidade 570mm  fixado na parede com UMA bandeja e 07 (SETE) organizadores de cabos em PVC - Cor </t>
    </r>
    <r>
      <rPr>
        <b/>
        <sz val="10"/>
        <rFont val="Calibri"/>
        <family val="2"/>
        <scheme val="minor"/>
      </rPr>
      <t>PRETA -</t>
    </r>
    <r>
      <rPr>
        <sz val="10"/>
        <rFont val="Calibri"/>
        <family val="2"/>
        <scheme val="minor"/>
      </rPr>
      <t xml:space="preserve"> (Retirar na BAGERGS)</t>
    </r>
  </si>
  <si>
    <r>
      <t>Rack padrão 19" tipo gabinete fechado, porta acrílico com chave, próprio para cabeamento estruturado de</t>
    </r>
    <r>
      <rPr>
        <b/>
        <sz val="10"/>
        <rFont val="Calibri"/>
        <family val="2"/>
        <scheme val="minor"/>
      </rPr>
      <t xml:space="preserve"> 16 Us</t>
    </r>
    <r>
      <rPr>
        <sz val="10"/>
        <rFont val="Calibri"/>
        <family val="2"/>
        <scheme val="minor"/>
      </rPr>
      <t xml:space="preserve">, profundidade 570mm livres internamente, fixado na parede com quatro bandejas de 4 apoios e 64 conjuntos de parafusos porca/gaiola. Cor </t>
    </r>
    <r>
      <rPr>
        <b/>
        <sz val="10"/>
        <rFont val="Calibri"/>
        <family val="2"/>
        <scheme val="minor"/>
      </rPr>
      <t>PRETA</t>
    </r>
    <r>
      <rPr>
        <sz val="10"/>
        <rFont val="Calibri"/>
        <family val="2"/>
        <scheme val="minor"/>
      </rPr>
      <t>.</t>
    </r>
  </si>
  <si>
    <t>4.14</t>
  </si>
  <si>
    <t>4.15</t>
  </si>
  <si>
    <t>4.16</t>
  </si>
  <si>
    <t>4.17</t>
  </si>
  <si>
    <t>4.18</t>
  </si>
  <si>
    <t>4.19</t>
  </si>
  <si>
    <t>4.20</t>
  </si>
  <si>
    <t>4.21</t>
  </si>
  <si>
    <t>4.22</t>
  </si>
  <si>
    <t>Eletroduto ferro diâmetro 25 mm pintado de branco.</t>
  </si>
  <si>
    <t>4.23</t>
  </si>
  <si>
    <t>Caixa de passagem condulete diâm. 25 mm com tampa cega pintado de branco.</t>
  </si>
  <si>
    <t>4.24</t>
  </si>
  <si>
    <t>Caixa de passagem condulete diâm. 25 mm com tampa e com RJ45 Fêmea. (WI-FI)</t>
  </si>
  <si>
    <t>4.25</t>
  </si>
  <si>
    <t>4.26</t>
  </si>
  <si>
    <t>SUBTOTAL INFRAESTRUTURA ELÉTRICA</t>
  </si>
  <si>
    <t>SUBTOTAL INSTALAÇÕES MECÂNICAS</t>
  </si>
  <si>
    <t xml:space="preserve">TOTAL GERAL </t>
  </si>
  <si>
    <r>
      <t xml:space="preserve">Desinstalação de condicionador de ar split tipo Built in 24.000btu/h (unidade </t>
    </r>
    <r>
      <rPr>
        <b/>
        <sz val="10"/>
        <rFont val="Calibri"/>
        <family val="2"/>
        <scheme val="minor"/>
      </rPr>
      <t>evaporadora</t>
    </r>
    <r>
      <rPr>
        <sz val="10"/>
        <rFont val="Calibri"/>
        <family val="2"/>
        <scheme val="minor"/>
      </rPr>
      <t>)                                       OBS: Fazer limpeza, embalamento e transporte para a Unidade de Gestão Patrimonial (Bagergs -Canoas/RS).</t>
    </r>
  </si>
  <si>
    <r>
      <t xml:space="preserve">Desinstalação de condicionador de ar split tipo Built in 24.000btu/h (unidade </t>
    </r>
    <r>
      <rPr>
        <b/>
        <sz val="10"/>
        <rFont val="Calibri"/>
        <family val="2"/>
        <scheme val="minor"/>
      </rPr>
      <t>condensadora</t>
    </r>
    <r>
      <rPr>
        <sz val="10"/>
        <rFont val="Calibri"/>
        <family val="2"/>
        <scheme val="minor"/>
      </rPr>
      <t>)                                   OBS: Fazer limpeza, embalamento e transporte para a Unidade de Gestão Patrimonial (Bagergs -Canoas/RS).</t>
    </r>
  </si>
  <si>
    <r>
      <t xml:space="preserve">Desinstalação de condicionador de ar split tipo piso teto 30.000btu/h (unidade </t>
    </r>
    <r>
      <rPr>
        <b/>
        <sz val="10"/>
        <rFont val="Calibri"/>
        <family val="2"/>
        <scheme val="minor"/>
      </rPr>
      <t>evaporadora</t>
    </r>
    <r>
      <rPr>
        <sz val="10"/>
        <rFont val="Calibri"/>
        <family val="2"/>
        <scheme val="minor"/>
      </rPr>
      <t>)                                    OBS: Fazer limpeza, embalamento e transporte para a Unidade de Gestão Patrimonial (Bagergs -Canoas/RS).</t>
    </r>
  </si>
  <si>
    <r>
      <t xml:space="preserve">Desinstalação de condicionador de ar split tipo  piso teto 30.000btu/h (unidade </t>
    </r>
    <r>
      <rPr>
        <b/>
        <sz val="10"/>
        <rFont val="Calibri"/>
        <family val="2"/>
        <scheme val="minor"/>
      </rPr>
      <t>condensadora</t>
    </r>
    <r>
      <rPr>
        <sz val="10"/>
        <rFont val="Calibri"/>
        <family val="2"/>
        <scheme val="minor"/>
      </rPr>
      <t>)                                OBS: Fazer limpeza, embalamento e transporte para a Unidade de Gestão Patrimonial (Bagergs -Canoas/RS).</t>
    </r>
  </si>
  <si>
    <t>1.5</t>
  </si>
  <si>
    <r>
      <t xml:space="preserve">Desinstalação de condicionador de ar split tipo piso teto 18.000btu/h (unidade </t>
    </r>
    <r>
      <rPr>
        <b/>
        <sz val="10"/>
        <rFont val="Calibri"/>
        <family val="2"/>
        <scheme val="minor"/>
      </rPr>
      <t>evaporadora</t>
    </r>
    <r>
      <rPr>
        <sz val="10"/>
        <rFont val="Calibri"/>
        <family val="2"/>
        <scheme val="minor"/>
      </rPr>
      <t>)                                    OBS: Fazer limpeza, embalamento e transporte para a Unidade de Gestão Patrimonial (Bagergs -Canoas/RS).</t>
    </r>
  </si>
  <si>
    <t>1.6</t>
  </si>
  <si>
    <r>
      <t xml:space="preserve">Desinstalação de condicionador de ar split tipo  piso teto 18.000btu/h (unidade </t>
    </r>
    <r>
      <rPr>
        <b/>
        <sz val="10"/>
        <rFont val="Calibri"/>
        <family val="2"/>
        <scheme val="minor"/>
      </rPr>
      <t>condensador</t>
    </r>
    <r>
      <rPr>
        <sz val="10"/>
        <rFont val="Calibri"/>
        <family val="2"/>
        <scheme val="minor"/>
      </rPr>
      <t>a) OBS: Fazer limpeza, embalamento e transporte para a Unidade de Gestão Patrimonial (Bagergs -Canoas/RS).</t>
    </r>
  </si>
  <si>
    <r>
      <t xml:space="preserve">Desinstalação de condicionador de ar split tipo hi-wall inverter 18.000btu/h (unidade </t>
    </r>
    <r>
      <rPr>
        <b/>
        <sz val="10"/>
        <rFont val="Calibri"/>
        <family val="2"/>
        <scheme val="minor"/>
      </rPr>
      <t>evaporadora</t>
    </r>
    <r>
      <rPr>
        <sz val="10"/>
        <rFont val="Calibri"/>
        <family val="2"/>
        <scheme val="minor"/>
      </rPr>
      <t>))                           OBS: Fazer limpeza, embalamento e transporte para a Unidade de Gestão Patrimonial (Bagergs -Canoas/RS).</t>
    </r>
  </si>
  <si>
    <r>
      <t xml:space="preserve">Desinstalação de condicionador de ar split tipo hi-wall inverter 18.000btu/h (unidade </t>
    </r>
    <r>
      <rPr>
        <b/>
        <sz val="10"/>
        <rFont val="Calibri"/>
        <family val="2"/>
        <scheme val="minor"/>
      </rPr>
      <t>condensadora</t>
    </r>
    <r>
      <rPr>
        <sz val="10"/>
        <rFont val="Calibri"/>
        <family val="2"/>
        <scheme val="minor"/>
      </rPr>
      <t>)                        OBS: Fazer limpeza, embalamento e transporte para a Unidade de Gestão Patrimonial (Bagergs -Canoas/RS).</t>
    </r>
  </si>
  <si>
    <r>
      <t xml:space="preserve">Desinstalação de condicionador de ar split tipo hi-wall inverter 9.000btu/h (unidade </t>
    </r>
    <r>
      <rPr>
        <b/>
        <sz val="10"/>
        <rFont val="Calibri"/>
        <family val="2"/>
        <scheme val="minor"/>
      </rPr>
      <t>evaporadora</t>
    </r>
    <r>
      <rPr>
        <sz val="10"/>
        <rFont val="Calibri"/>
        <family val="2"/>
        <scheme val="minor"/>
      </rPr>
      <t>)                          OBS: Fazer limpeza, embalamento e transporte para a Unidade de Gestão Patrimonial (Bagergs -Canoas/RS).</t>
    </r>
  </si>
  <si>
    <r>
      <t xml:space="preserve">Desinstalação de condicionador de ar split tipo hi-wall inverter 9.000btu/h (unidade </t>
    </r>
    <r>
      <rPr>
        <b/>
        <sz val="10"/>
        <rFont val="Calibri"/>
        <family val="2"/>
        <scheme val="minor"/>
      </rPr>
      <t>condensadora</t>
    </r>
    <r>
      <rPr>
        <sz val="10"/>
        <rFont val="Calibri"/>
        <family val="2"/>
        <scheme val="minor"/>
      </rPr>
      <t>)                       OBS: Fazer limpeza, embalamento e transporte para a Unidade de Gestão Patrimonial (Bagergs -Canoas/RS).</t>
    </r>
  </si>
  <si>
    <t>Fornecer e instalar condicionador de ar split tipo Built in 24.000btu/h (unidade evaporadora) Ref.: 42BQA024510KC/HC Carrier</t>
  </si>
  <si>
    <t>Fornecer e instalar condicionador de ar split tipo Built in 24.000btu/h ciclo reverso (unidade condensadora)         Ref.: 38KQD024515MC Carrier                                                                                                                                                         OBS: No local de instalação da Ag. Garopaba (pátio) deve ser instalada somente condensadora com descarga vertical ( Barril)</t>
  </si>
  <si>
    <t>Fornecer e instalar condicionador de ar split tipo  Teto inverter 30.000btu/h ciclo reverso(unidade condensadora e evaporadora) 220V-1F-60Hz Ref.: modelo  42ZQVB30C5 (evaporadora) + 38KQVB30515MC Carrier Xpower                     OBS: No local de instalação da Ag. Garopaba (pátio) deve ser instalada somente condensadora com descarga vertical ( Barril)</t>
  </si>
  <si>
    <t>Fornecer e instalar condicionador de ar split tipo piso teto 24.000btu/h ciclo reverso (unidade condensadora e evaporadora) 220V-1F-60Hz Ref.: modelo 42XQM24C5 (evaporadora) + 38KQU024515MC Carrier                                      OBS: No local de instalação da Ag. Garopaba (pátio) deve ser instalada somente condensadora com descarga vertical ( Barril)</t>
  </si>
  <si>
    <t>Fornecer e instalar condicionador de ar split tipo hi-wall inverter 18.000btu/h ciclo reverso (unidade condensadora e evaporadora) Ref.: 42MAQT18S5(evaporadora) 38TQA18S5(condensadora) Springer Midea.                                         OBS: No local de instalação da Ag. Garopaba (pátio) deve ser instalada somente condensadora com descarga vertical ( Barril)</t>
  </si>
  <si>
    <t>1.16</t>
  </si>
  <si>
    <t>Fornecer e instalar condicionador de ar split tipo hi-wall inverter 12.000btu/h ciclo reverso (unidade condensadora e evaporadora) Ref.: 42MAQT12S5(evaporadora) 38TQA12S5(condensadora) Springer Midea.                                         OBS: No local de instalação da Ag. Garopaba (pátio) deve ser instalada somente condensadora com descarga vertical ( Barril)</t>
  </si>
  <si>
    <t>1.17</t>
  </si>
  <si>
    <t>Fornecer e instalar condicionador de ar split tipo hi-wall inverter 9.000btu/h ciclo reverso (unidade condensadora e evaporadora) Ref.: 42MAQT09S5(evaporadora) 38TQA09S5(condensadora) Springer Midea.                                           OBS: No local de instalação da Ag. Garopaba (pátio) deve ser instalada somente condensadora com descarga vertical ( Barril)</t>
  </si>
  <si>
    <t>1.18</t>
  </si>
  <si>
    <t>Adesivo para tubo de espuma elastomérica - Lata 900ml - ref. Armacell Armaflex 520</t>
  </si>
  <si>
    <t>1.19</t>
  </si>
  <si>
    <t>Amortecedor de vibração em borracha/neoprene (calço), (100x100x100)mm</t>
  </si>
  <si>
    <t>1.20</t>
  </si>
  <si>
    <t>Caixa de passagem com dreno para Split, em PVC de embutir na parede - ref. Polar CPP005U</t>
  </si>
  <si>
    <t>1.21</t>
  </si>
  <si>
    <t>Fita adesiva de espuma elastomérica (50x3)mm rolo de 15m - ref. Armacell Cinta AF</t>
  </si>
  <si>
    <t>1.22</t>
  </si>
  <si>
    <t>Fita adesiva metalizada - rolo (50m x 48mm) - ref. Multivac</t>
  </si>
  <si>
    <t>1.23</t>
  </si>
  <si>
    <t xml:space="preserve">Solda Foscoper </t>
  </si>
  <si>
    <t>kg</t>
  </si>
  <si>
    <t>1.24</t>
  </si>
  <si>
    <t>Interligações elétricas e de comando (cabo pp Evaporadora e condensadora) para instalações até 15metros</t>
  </si>
  <si>
    <t>1.25</t>
  </si>
  <si>
    <t>Gás refrigerante R-410A</t>
  </si>
  <si>
    <t>1.26</t>
  </si>
  <si>
    <t>Nitrogênio para pressurização e limpeza</t>
  </si>
  <si>
    <t>1.27</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</si>
  <si>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24000 Btu/h  ( aproximadamente 70 kg). 
Ref. Modelo 600PIR Suporte para Condensadora Split até 70kg/Par 600mm Perfil U Aço Inox 304 Compatível com condensadora 24.000 BTUs e Carga Compatível até 70 Kg  da Marca EOS Suportes ou equivalente</t>
  </si>
  <si>
    <t>1.28</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</si>
  <si>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30000 Btu/h  ( aproximadamente 70 kg). 
Ref. Modelo 600PIR Suporte para Condensadora Split até 70kg/Par 600mm Perfil U Aço Inox 304 Compatível com condensadora 30.000 BTUs e Carga Compatível até 70 Kg  da Marca EOS Suportes ou equivalente</t>
  </si>
  <si>
    <t>1.29</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</si>
  <si>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18000 Btu/h  ( aproximadamente 70 kg). 
Ref. Modelo 600PIR Suporte para Condensadora Split até 70kg/Par 600mm Perfil U Aço Inox 304 Compatível com condensadora 18.000 BTUs e Carga Compatível até 70 Kg  da Marca EOS Suportes ou equivalente</t>
  </si>
  <si>
    <t>1.30</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</si>
  <si>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12000 Btu/h  ( aproximadamente 70 kg). 
Ref. Modelo 600PIR Suporte para Condensadora Split até 70kg/Par 600mm Perfil U Aço Inox 304 Compatível com condensadora 12.000 BTUs e Carga Compatível até 70 Kg  da Marca EOS Suportes ou equivalente</t>
  </si>
  <si>
    <t>1.31</t>
  </si>
  <si>
    <t>Fornecer e instalar suporte novo para condensadora feito de chapa de aço inox 304 para utilização em local sujeito a corrosão/oxidação pela maresia ou ambiente externo corrosivo, incluindo calço antivibração. Todos os acessórios do suporte ( parafuso, porca, arruela, etc) também devem ser de aço inox 304.
OBS: Cada conjunto de suporte deve suportar o peso(carga) de uma condensadora 9000 Btu/h  ( aproximadamente 70 kg). 
Ref. Modelo 600PIR Suporte para Condensadora Split até 70kg/Par 600mm Perfil U Aço Inox 304 Compatível com condensadora 9.000 BTUs e Carga Compatível até 70 Kg  da Marca EOS Suportes ou equivalente</t>
  </si>
  <si>
    <t>1.32</t>
  </si>
  <si>
    <t>Par de suporte para ar condicionado do tipo split (unidade evaporadora)</t>
  </si>
  <si>
    <t>1.33</t>
  </si>
  <si>
    <t>Grade para proteção de condensadora, pintada na cor branco, com abertura para acesso à manutenção. Fornecer com cadeado.</t>
  </si>
  <si>
    <t>m²</t>
  </si>
  <si>
    <t>1.34</t>
  </si>
  <si>
    <t>Tubo de espuma elastomérica flexível 1/2" - ref. Armacell Armaflex AF M-12</t>
  </si>
  <si>
    <t>1.35</t>
  </si>
  <si>
    <t>Tubo de espuma elastomérica flexível 1/4" - ref. Armacell Armaflex AF M-6</t>
  </si>
  <si>
    <t>1.36</t>
  </si>
  <si>
    <t>Tubo de espuma elastomérica flexível 3/8" - ref. Armacell Armaflex AF M-10</t>
  </si>
  <si>
    <t>1.37</t>
  </si>
  <si>
    <t>Tubo de espuma elastomérica flexível 5/8" - ref. Armacell Armaflex AF M-15</t>
  </si>
  <si>
    <t>1.38</t>
  </si>
  <si>
    <t>Junta flexível 45/100, caixa com 5 m. Ref. Multivac</t>
  </si>
  <si>
    <t>Tubo de cobre flexível sem costura 1/2" - 0,79mm (0,263kg/m) - ref. Eluma</t>
  </si>
  <si>
    <t>Tubo de cobre flexível sem costura 1/4" - 0,79mm (0,123kg/m) - ref. Eluma</t>
  </si>
  <si>
    <t>Tubo de cobre flexível sem costura 3/8" - 0,79mm (0,193kg/m) - ref. Eluma</t>
  </si>
  <si>
    <t>Tubo de cobre flexível sem costura 5/8" - 0,79mm (0,333kg/m) - ref. Eluma</t>
  </si>
  <si>
    <t>1.39</t>
  </si>
  <si>
    <t>Fornecer e instalar exaustor centrífugo em linha, D=150mm, V=560m³/h - ref. Multivac AXC150B   incluindo Termostato de ambiente analógico rotativo ( Marca: IMIT modelo TA3 546070 ou similar) a ser instalado na Sala de Nobreak da Ag. Garopaba interligado ao sistema de exaustão.                                                                                           OBS: Exaustor  Centrifugo para sistema de dutos de exaustão Sala Nobreak, Banheiros e Arquivo.Vazão de ar  545 m³/h -Pressão.Estática.: 35,0 mmCA. Potência do motor Motor: 90 W –Monof. / 220 V / 60Hz. Acionamento: termostato de ambiente (Sala de Nobreak) e sensor de presença nos sanitários e no arquivo.</t>
  </si>
  <si>
    <t>1.41</t>
  </si>
  <si>
    <t>Instalação de exaustor novo no sistema de exaustão dos sanitários e, Sala de Nobreak da Ag. Garopaba</t>
  </si>
  <si>
    <t>1.42</t>
  </si>
  <si>
    <t>Desinstalação de exaustor antigo do sistema de exaustão dos sanitários e, Sala de Nobreak</t>
  </si>
  <si>
    <t>1.43</t>
  </si>
  <si>
    <t>Limpeza, embalagem de madeira e de plástico bolha e identificação de equipamento de ar condicionado            OBS: Fazer limpeza, embalamento e transporte para a Unidade de Gestão Patrimonial (Bagergs -Canoas/RS).</t>
  </si>
  <si>
    <t>1.44</t>
  </si>
  <si>
    <t xml:space="preserve">Acessórios diversos (suportes, pinos roscados, parafusos, abraçadeiras, etc) para instalação e montagem </t>
  </si>
  <si>
    <t>Contrato 1013/2021</t>
  </si>
  <si>
    <t>EQUIPAMENTOS</t>
  </si>
  <si>
    <t>AUTOMATIZAÇÃO CD TIMER E INCLUSÃO DE TIMER PARA AR CONDICIONADO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</si>
</sst>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0.00;[Red]#,##0.00"/>
    <numFmt numFmtId="165" formatCode="* #,##0.00\ ;\-* #,##0.00\ ;* \-#\ ;@\ "/>
  </numFmts>
  <fonts count="30" x14ac:knownFonts="1">
    <font>
      <sz val="10"/>
      <name val="MS Sans Serif"/>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9"/>
      <name val="Calibri"/>
      <family val="2"/>
      <scheme val="minor"/>
    </font>
    <font>
      <b/>
      <sz val="9"/>
      <name val="Calibri"/>
      <family val="2"/>
      <scheme val="minor"/>
    </font>
    <font>
      <sz val="10"/>
      <name val="MS Sans Serif"/>
    </font>
    <font>
      <sz val="11"/>
      <color rgb="FF000000"/>
      <name val="Calibri"/>
      <family val="2"/>
      <charset val="1"/>
    </font>
    <font>
      <sz val="8"/>
      <name val="Times New Roman"/>
      <family val="1"/>
    </font>
    <font>
      <sz val="10"/>
      <name val="Calibri"/>
      <family val="2"/>
    </font>
    <font>
      <sz val="11"/>
      <color rgb="FFFF0000"/>
      <name val="Calibri"/>
      <family val="2"/>
      <scheme val="minor"/>
    </font>
    <font>
      <sz val="8"/>
      <name val="Calibri"/>
      <family val="2"/>
      <scheme val="minor"/>
    </font>
    <font>
      <sz val="11"/>
      <name val="Calibri"/>
      <family val="2"/>
    </font>
    <font>
      <b/>
      <sz val="11"/>
      <name val="Calibri"/>
      <family val="2"/>
    </font>
    <font>
      <b/>
      <u/>
      <sz val="11"/>
      <name val="Calibri"/>
      <family val="2"/>
    </font>
    <font>
      <u/>
      <sz val="11"/>
      <name val="Calibri"/>
      <family val="2"/>
    </font>
    <font>
      <sz val="11"/>
      <color rgb="FF1F497D"/>
      <name val="Calibri"/>
      <family val="2"/>
    </font>
    <font>
      <b/>
      <sz val="9"/>
      <color indexed="81"/>
      <name val="Segoe UI"/>
      <family val="2"/>
    </font>
    <font>
      <sz val="9"/>
      <color indexed="81"/>
      <name val="Segoe UI"/>
      <family val="2"/>
    </font>
    <font>
      <vertAlign val="superscript"/>
      <sz val="8"/>
      <name val="Arial"/>
      <family val="2"/>
    </font>
    <font>
      <vertAlign val="superscript"/>
      <sz val="10"/>
      <name val="Arial"/>
      <family val="2"/>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style="medium">
        <color theme="3"/>
      </top>
      <bottom style="medium">
        <color theme="3"/>
      </bottom>
      <diagonal/>
    </border>
    <border>
      <left/>
      <right/>
      <top style="medium">
        <color theme="3"/>
      </top>
      <bottom/>
      <diagonal/>
    </border>
    <border>
      <left/>
      <right/>
      <top style="thin">
        <color theme="3"/>
      </top>
      <bottom style="thin">
        <color theme="3"/>
      </bottom>
      <diagonal/>
    </border>
    <border>
      <left/>
      <right/>
      <top/>
      <bottom style="medium">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right/>
      <top style="hair">
        <color theme="3"/>
      </top>
      <bottom style="medium">
        <color theme="3"/>
      </bottom>
      <diagonal/>
    </border>
    <border>
      <left/>
      <right/>
      <top style="hair">
        <color indexed="64"/>
      </top>
      <bottom style="hair">
        <color indexed="64"/>
      </bottom>
      <diagonal/>
    </border>
    <border>
      <left/>
      <right/>
      <top style="thin">
        <color theme="3"/>
      </top>
      <bottom style="hair">
        <color theme="3"/>
      </bottom>
      <diagonal/>
    </border>
    <border>
      <left/>
      <right/>
      <top style="thin">
        <color theme="3"/>
      </top>
      <bottom style="thin">
        <color indexed="64"/>
      </bottom>
      <diagonal/>
    </border>
    <border>
      <left/>
      <right/>
      <top style="thin">
        <color theme="3"/>
      </top>
      <bottom/>
      <diagonal/>
    </border>
    <border>
      <left/>
      <right/>
      <top style="hair">
        <color theme="3"/>
      </top>
      <bottom style="thin">
        <color indexed="64"/>
      </bottom>
      <diagonal/>
    </border>
    <border>
      <left/>
      <right/>
      <top style="thin">
        <color indexed="64"/>
      </top>
      <bottom style="hair">
        <color theme="3"/>
      </bottom>
      <diagonal/>
    </border>
  </borders>
  <cellStyleXfs count="16">
    <xf numFmtId="0" fontId="0" fillId="0" borderId="0"/>
    <xf numFmtId="44" fontId="5"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4" fillId="0" borderId="0"/>
    <xf numFmtId="0" fontId="5" fillId="0" borderId="0"/>
    <xf numFmtId="0" fontId="2" fillId="0" borderId="0"/>
    <xf numFmtId="40" fontId="2"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xf numFmtId="9" fontId="15" fillId="0" borderId="0" applyBorder="0" applyProtection="0"/>
    <xf numFmtId="165" fontId="15" fillId="0" borderId="0" applyBorder="0" applyProtection="0"/>
    <xf numFmtId="43" fontId="14" fillId="0" borderId="0" applyFont="0" applyFill="0" applyBorder="0" applyAlignment="0" applyProtection="0"/>
    <xf numFmtId="0" fontId="1" fillId="0" borderId="0"/>
    <xf numFmtId="0" fontId="16" fillId="0" borderId="0">
      <alignment vertical="top"/>
    </xf>
  </cellStyleXfs>
  <cellXfs count="108">
    <xf numFmtId="0" fontId="0" fillId="0" borderId="0" xfId="0"/>
    <xf numFmtId="0" fontId="7" fillId="0" borderId="0" xfId="0" applyFont="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left" vertical="center" wrapText="1"/>
      <protection hidden="1"/>
    </xf>
    <xf numFmtId="0" fontId="7" fillId="0" borderId="0" xfId="0" applyFont="1" applyFill="1" applyAlignment="1" applyProtection="1">
      <alignment vertical="center" wrapText="1"/>
      <protection hidden="1"/>
    </xf>
    <xf numFmtId="0" fontId="8" fillId="0" borderId="0" xfId="0" applyFont="1" applyFill="1" applyAlignment="1" applyProtection="1">
      <alignment horizontal="right" vertical="center" wrapText="1"/>
      <protection hidden="1"/>
    </xf>
    <xf numFmtId="0" fontId="8" fillId="0" borderId="0" xfId="0" applyFont="1" applyFill="1" applyAlignment="1" applyProtection="1">
      <alignment horizontal="left" vertical="center" wrapText="1"/>
      <protection hidden="1"/>
    </xf>
    <xf numFmtId="2" fontId="8" fillId="0" borderId="0" xfId="0" applyNumberFormat="1" applyFont="1" applyFill="1" applyAlignment="1" applyProtection="1">
      <alignment horizontal="center" vertical="center" wrapText="1"/>
      <protection hidden="1"/>
    </xf>
    <xf numFmtId="0" fontId="8" fillId="0" borderId="0" xfId="0" applyFont="1" applyFill="1" applyAlignment="1" applyProtection="1">
      <alignment horizontal="center" vertical="center" wrapText="1"/>
      <protection hidden="1"/>
    </xf>
    <xf numFmtId="164" fontId="6" fillId="2" borderId="3" xfId="0" applyNumberFormat="1" applyFont="1" applyFill="1" applyBorder="1" applyAlignment="1" applyProtection="1">
      <alignment horizontal="right" vertical="center" wrapText="1"/>
      <protection hidden="1"/>
    </xf>
    <xf numFmtId="164" fontId="6" fillId="2" borderId="3" xfId="0" applyNumberFormat="1" applyFont="1" applyFill="1" applyBorder="1" applyAlignment="1" applyProtection="1">
      <alignment horizontal="left" vertical="center" wrapText="1"/>
      <protection hidden="1"/>
    </xf>
    <xf numFmtId="164" fontId="8" fillId="2" borderId="3" xfId="0" applyNumberFormat="1" applyFont="1" applyFill="1" applyBorder="1" applyAlignment="1" applyProtection="1">
      <alignment horizontal="center" vertical="center" wrapText="1"/>
      <protection hidden="1"/>
    </xf>
    <xf numFmtId="0" fontId="8" fillId="2" borderId="0" xfId="0" applyFont="1" applyFill="1" applyAlignment="1" applyProtection="1">
      <alignment horizontal="right" vertical="center" wrapText="1"/>
      <protection hidden="1"/>
    </xf>
    <xf numFmtId="0" fontId="8" fillId="2" borderId="0" xfId="0" applyFont="1" applyFill="1" applyAlignment="1" applyProtection="1">
      <alignment horizontal="left" vertical="center" wrapText="1"/>
      <protection hidden="1"/>
    </xf>
    <xf numFmtId="2" fontId="8" fillId="2" borderId="0" xfId="0" applyNumberFormat="1" applyFont="1" applyFill="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4" fontId="8" fillId="2" borderId="0" xfId="0" applyNumberFormat="1" applyFont="1" applyFill="1" applyAlignment="1" applyProtection="1">
      <alignment horizontal="right" vertical="center" wrapText="1"/>
      <protection hidden="1"/>
    </xf>
    <xf numFmtId="4" fontId="8" fillId="2" borderId="2" xfId="0" applyNumberFormat="1" applyFont="1" applyFill="1" applyBorder="1" applyAlignment="1" applyProtection="1">
      <alignment horizontal="right" vertical="center" wrapText="1"/>
      <protection hidden="1"/>
    </xf>
    <xf numFmtId="0" fontId="6" fillId="3" borderId="4" xfId="0" applyFont="1" applyFill="1" applyBorder="1" applyAlignment="1" applyProtection="1">
      <alignment horizontal="right" vertical="center" wrapText="1"/>
      <protection hidden="1"/>
    </xf>
    <xf numFmtId="4" fontId="6" fillId="3" borderId="1" xfId="0" applyNumberFormat="1" applyFont="1" applyFill="1" applyBorder="1" applyAlignment="1" applyProtection="1">
      <alignment horizontal="right" vertical="center" wrapText="1"/>
      <protection hidden="1"/>
    </xf>
    <xf numFmtId="0" fontId="6" fillId="0" borderId="10" xfId="0" applyFont="1" applyFill="1" applyBorder="1" applyAlignment="1" applyProtection="1">
      <alignment horizontal="left" vertical="center" wrapText="1"/>
      <protection hidden="1"/>
    </xf>
    <xf numFmtId="0" fontId="18" fillId="0" borderId="0" xfId="0" applyFont="1" applyFill="1" applyAlignment="1" applyProtection="1">
      <alignment vertical="center" wrapText="1"/>
      <protection hidden="1"/>
    </xf>
    <xf numFmtId="0" fontId="18" fillId="0" borderId="0" xfId="0" applyFont="1" applyAlignment="1" applyProtection="1">
      <alignment vertical="center" wrapText="1"/>
      <protection hidden="1"/>
    </xf>
    <xf numFmtId="0" fontId="6" fillId="2" borderId="0" xfId="0" applyFont="1" applyFill="1" applyBorder="1" applyAlignment="1" applyProtection="1">
      <alignment horizontal="right" vertical="center" wrapText="1"/>
      <protection hidden="1"/>
    </xf>
    <xf numFmtId="0" fontId="6" fillId="2" borderId="6" xfId="0" applyFont="1" applyFill="1" applyBorder="1" applyAlignment="1" applyProtection="1">
      <alignment horizontal="right" vertical="center" wrapText="1"/>
      <protection hidden="1"/>
    </xf>
    <xf numFmtId="0" fontId="6" fillId="2" borderId="9" xfId="0" applyFont="1" applyFill="1" applyBorder="1" applyAlignment="1" applyProtection="1">
      <alignment horizontal="right" vertical="center" wrapText="1"/>
      <protection hidden="1"/>
    </xf>
    <xf numFmtId="10" fontId="19" fillId="2" borderId="5" xfId="0" applyNumberFormat="1" applyFont="1" applyFill="1" applyBorder="1" applyAlignment="1" applyProtection="1">
      <alignment horizontal="right" vertical="center" wrapText="1"/>
      <protection hidden="1"/>
    </xf>
    <xf numFmtId="0" fontId="6" fillId="2" borderId="4" xfId="0" applyFont="1" applyFill="1" applyBorder="1" applyAlignment="1" applyProtection="1">
      <alignment vertical="center" wrapText="1"/>
      <protection hidden="1"/>
    </xf>
    <xf numFmtId="0" fontId="22" fillId="0" borderId="0" xfId="0" applyFont="1" applyAlignment="1">
      <alignment vertical="center"/>
    </xf>
    <xf numFmtId="0" fontId="20"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6" fillId="0" borderId="11" xfId="0" applyNumberFormat="1" applyFont="1" applyFill="1" applyBorder="1" applyAlignment="1" applyProtection="1">
      <alignment horizontal="right" vertical="center" wrapText="1"/>
      <protection hidden="1"/>
    </xf>
    <xf numFmtId="0" fontId="6" fillId="0" borderId="11" xfId="0" applyFont="1" applyFill="1" applyBorder="1" applyAlignment="1" applyProtection="1">
      <alignment horizontal="justify" vertical="center" wrapText="1"/>
      <protection hidden="1"/>
    </xf>
    <xf numFmtId="4" fontId="8" fillId="0" borderId="11" xfId="0" applyNumberFormat="1" applyFont="1" applyFill="1" applyBorder="1" applyAlignment="1" applyProtection="1">
      <alignment horizontal="center" vertical="center" wrapText="1"/>
      <protection hidden="1"/>
    </xf>
    <xf numFmtId="1" fontId="8" fillId="2" borderId="5" xfId="0" applyNumberFormat="1" applyFont="1" applyFill="1" applyBorder="1" applyAlignment="1" applyProtection="1">
      <alignment horizontal="right" vertical="center" wrapText="1"/>
      <protection hidden="1"/>
    </xf>
    <xf numFmtId="0" fontId="6" fillId="0" borderId="5" xfId="0" applyFont="1" applyFill="1" applyBorder="1" applyAlignment="1" applyProtection="1">
      <alignment horizontal="justify" vertical="center" wrapText="1"/>
      <protection hidden="1"/>
    </xf>
    <xf numFmtId="4" fontId="8" fillId="2" borderId="5" xfId="0" applyNumberFormat="1" applyFont="1" applyFill="1" applyBorder="1" applyAlignment="1" applyProtection="1">
      <alignment horizontal="center" vertical="center" wrapText="1"/>
      <protection hidden="1"/>
    </xf>
    <xf numFmtId="4" fontId="8" fillId="2" borderId="5" xfId="0" applyNumberFormat="1" applyFont="1" applyFill="1" applyBorder="1" applyAlignment="1" applyProtection="1">
      <alignment vertical="center" wrapText="1"/>
      <protection hidden="1"/>
    </xf>
    <xf numFmtId="0" fontId="8" fillId="2" borderId="5" xfId="0" applyFont="1" applyFill="1" applyBorder="1" applyAlignment="1" applyProtection="1">
      <alignment horizontal="right" vertical="center" wrapText="1"/>
      <protection hidden="1"/>
    </xf>
    <xf numFmtId="2" fontId="8" fillId="0" borderId="11" xfId="0" applyNumberFormat="1" applyFont="1" applyFill="1" applyBorder="1" applyAlignment="1" applyProtection="1">
      <alignment horizontal="center" vertical="center" wrapText="1"/>
      <protection hidden="1"/>
    </xf>
    <xf numFmtId="0" fontId="6" fillId="2" borderId="4" xfId="0" applyFont="1" applyFill="1" applyBorder="1" applyAlignment="1" applyProtection="1">
      <alignment horizontal="right" vertical="center" wrapText="1"/>
      <protection hidden="1"/>
    </xf>
    <xf numFmtId="0" fontId="6" fillId="2" borderId="2" xfId="0" applyNumberFormat="1" applyFont="1" applyFill="1" applyBorder="1" applyAlignment="1" applyProtection="1">
      <alignment horizontal="right" vertical="center" wrapText="1"/>
      <protection hidden="1"/>
    </xf>
    <xf numFmtId="4" fontId="8" fillId="0" borderId="11" xfId="0" applyNumberFormat="1" applyFont="1" applyFill="1" applyBorder="1" applyAlignment="1" applyProtection="1">
      <alignment horizontal="right" vertical="center" wrapText="1"/>
      <protection hidden="1"/>
    </xf>
    <xf numFmtId="164" fontId="8" fillId="2" borderId="5" xfId="0" applyNumberFormat="1" applyFont="1" applyFill="1" applyBorder="1" applyAlignment="1" applyProtection="1">
      <alignment horizontal="right" vertical="center" wrapText="1"/>
      <protection hidden="1"/>
    </xf>
    <xf numFmtId="164" fontId="8" fillId="2" borderId="5" xfId="0" applyNumberFormat="1" applyFont="1" applyFill="1" applyBorder="1" applyAlignment="1" applyProtection="1">
      <alignment horizontal="right" vertical="center" wrapText="1"/>
      <protection locked="0"/>
    </xf>
    <xf numFmtId="4" fontId="8" fillId="2" borderId="0" xfId="0" applyNumberFormat="1" applyFont="1" applyFill="1" applyBorder="1" applyAlignment="1" applyProtection="1">
      <alignment horizontal="right" vertical="center" wrapText="1"/>
      <protection hidden="1"/>
    </xf>
    <xf numFmtId="4" fontId="8" fillId="0" borderId="0" xfId="0" applyNumberFormat="1" applyFont="1" applyFill="1" applyBorder="1" applyAlignment="1" applyProtection="1">
      <alignment horizontal="right" vertical="center" wrapText="1"/>
      <protection hidden="1"/>
    </xf>
    <xf numFmtId="164" fontId="8" fillId="2" borderId="13" xfId="0" applyNumberFormat="1" applyFont="1" applyFill="1" applyBorder="1" applyAlignment="1" applyProtection="1">
      <alignment horizontal="center" vertical="center" wrapText="1"/>
      <protection hidden="1"/>
    </xf>
    <xf numFmtId="164" fontId="8" fillId="2" borderId="12" xfId="0" applyNumberFormat="1" applyFont="1" applyFill="1" applyBorder="1" applyAlignment="1" applyProtection="1">
      <alignment horizontal="center" vertical="center" wrapText="1"/>
      <protection hidden="1"/>
    </xf>
    <xf numFmtId="4" fontId="8" fillId="2" borderId="7" xfId="0" applyNumberFormat="1"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4" fontId="8" fillId="2" borderId="15" xfId="0" applyNumberFormat="1" applyFont="1" applyFill="1" applyBorder="1" applyAlignment="1" applyProtection="1">
      <alignment horizontal="right" vertical="center" wrapText="1"/>
      <protection hidden="1"/>
    </xf>
    <xf numFmtId="4" fontId="8" fillId="2" borderId="7" xfId="0" applyNumberFormat="1" applyFont="1" applyFill="1" applyBorder="1" applyAlignment="1" applyProtection="1">
      <alignment horizontal="right" vertical="center" wrapText="1"/>
      <protection hidden="1"/>
    </xf>
    <xf numFmtId="0" fontId="8" fillId="2" borderId="5" xfId="0" applyNumberFormat="1" applyFont="1" applyFill="1" applyBorder="1" applyAlignment="1" applyProtection="1">
      <alignment horizontal="right" vertical="center" wrapText="1"/>
      <protection hidden="1"/>
    </xf>
    <xf numFmtId="4" fontId="6" fillId="2" borderId="8" xfId="0" applyNumberFormat="1" applyFont="1" applyFill="1" applyBorder="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10" fillId="2" borderId="0" xfId="0" applyFont="1" applyFill="1" applyAlignment="1" applyProtection="1">
      <alignment horizontal="center" vertical="center" wrapText="1"/>
      <protection hidden="1"/>
    </xf>
    <xf numFmtId="4" fontId="6" fillId="2" borderId="5" xfId="0" applyNumberFormat="1"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11" fillId="2" borderId="5" xfId="0" applyFont="1" applyFill="1" applyBorder="1" applyAlignment="1" applyProtection="1">
      <alignment horizontal="right" vertical="center" wrapText="1"/>
      <protection hidden="1"/>
    </xf>
    <xf numFmtId="0" fontId="6" fillId="2" borderId="1" xfId="0" applyFont="1" applyFill="1" applyBorder="1" applyAlignment="1" applyProtection="1">
      <alignment horizontal="center" vertical="center" wrapText="1"/>
      <protection hidden="1"/>
    </xf>
    <xf numFmtId="4" fontId="8" fillId="0" borderId="0" xfId="0" applyNumberFormat="1" applyFont="1" applyFill="1" applyAlignment="1" applyProtection="1">
      <alignment horizontal="right" vertical="center" wrapText="1"/>
      <protection hidden="1"/>
    </xf>
    <xf numFmtId="0" fontId="6" fillId="2" borderId="5" xfId="0" applyFont="1" applyFill="1" applyBorder="1" applyAlignment="1" applyProtection="1">
      <alignment horizontal="right" vertical="center" wrapText="1"/>
      <protection hidden="1"/>
    </xf>
    <xf numFmtId="0" fontId="6" fillId="2" borderId="8" xfId="0" applyFont="1" applyFill="1" applyBorder="1" applyAlignment="1" applyProtection="1">
      <alignment horizontal="right" vertical="center" wrapText="1"/>
      <protection hidden="1"/>
    </xf>
    <xf numFmtId="0" fontId="6" fillId="2" borderId="2"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right" vertical="center" wrapText="1"/>
      <protection hidden="1"/>
    </xf>
    <xf numFmtId="4" fontId="6" fillId="2" borderId="8" xfId="0" applyNumberFormat="1"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2" fontId="6" fillId="2" borderId="5" xfId="0" applyNumberFormat="1" applyFont="1" applyFill="1" applyBorder="1" applyAlignment="1" applyProtection="1">
      <alignment horizontal="center" vertical="center" wrapText="1"/>
      <protection hidden="1"/>
    </xf>
    <xf numFmtId="2" fontId="6" fillId="2" borderId="8" xfId="0" applyNumberFormat="1" applyFont="1" applyFill="1" applyBorder="1" applyAlignment="1" applyProtection="1">
      <alignment horizontal="center" vertical="center" wrapText="1"/>
      <protection hidden="1"/>
    </xf>
    <xf numFmtId="14" fontId="6" fillId="2" borderId="0" xfId="0" applyNumberFormat="1" applyFont="1" applyFill="1" applyBorder="1" applyAlignment="1" applyProtection="1">
      <alignment horizontal="right" vertical="center" wrapText="1"/>
      <protection hidden="1"/>
    </xf>
    <xf numFmtId="1" fontId="6" fillId="2" borderId="7" xfId="0" applyNumberFormat="1" applyFont="1" applyFill="1" applyBorder="1" applyAlignment="1" applyProtection="1">
      <alignment horizontal="right" vertical="center" wrapText="1"/>
      <protection hidden="1"/>
    </xf>
    <xf numFmtId="0" fontId="6" fillId="2" borderId="7" xfId="0" applyFont="1" applyFill="1" applyBorder="1" applyAlignment="1" applyProtection="1">
      <alignment vertical="center" wrapText="1"/>
      <protection hidden="1"/>
    </xf>
    <xf numFmtId="1" fontId="8" fillId="2" borderId="5" xfId="0" applyNumberFormat="1" applyFont="1" applyFill="1" applyBorder="1" applyAlignment="1" applyProtection="1">
      <alignment horizontal="left" vertical="center" wrapText="1"/>
      <protection hidden="1"/>
    </xf>
    <xf numFmtId="0" fontId="8" fillId="2" borderId="5" xfId="0" applyFont="1" applyFill="1" applyBorder="1" applyAlignment="1" applyProtection="1">
      <alignment horizontal="center" vertical="center" wrapText="1"/>
      <protection hidden="1"/>
    </xf>
    <xf numFmtId="164" fontId="8" fillId="0" borderId="5" xfId="0" applyNumberFormat="1" applyFont="1" applyFill="1" applyBorder="1" applyAlignment="1" applyProtection="1">
      <alignment horizontal="right" vertical="center" wrapText="1"/>
      <protection hidden="1"/>
    </xf>
    <xf numFmtId="1" fontId="8" fillId="0" borderId="5" xfId="0" applyNumberFormat="1" applyFont="1" applyFill="1" applyBorder="1" applyAlignment="1" applyProtection="1">
      <alignment horizontal="right" vertical="center" wrapText="1"/>
      <protection hidden="1"/>
    </xf>
    <xf numFmtId="1" fontId="8" fillId="0" borderId="5" xfId="0" applyNumberFormat="1" applyFont="1" applyFill="1" applyBorder="1" applyAlignment="1" applyProtection="1">
      <alignment horizontal="left" vertical="center" wrapText="1"/>
      <protection hidden="1"/>
    </xf>
    <xf numFmtId="0" fontId="8" fillId="0" borderId="5" xfId="0" applyFont="1" applyFill="1" applyBorder="1" applyAlignment="1" applyProtection="1">
      <alignment horizontal="center" vertical="center" wrapText="1"/>
      <protection hidden="1"/>
    </xf>
    <xf numFmtId="4" fontId="8" fillId="0" borderId="5" xfId="0" applyNumberFormat="1" applyFont="1" applyFill="1" applyBorder="1" applyAlignment="1" applyProtection="1">
      <alignment horizontal="center" vertical="center" wrapText="1"/>
      <protection hidden="1"/>
    </xf>
    <xf numFmtId="4" fontId="8" fillId="0" borderId="5" xfId="0" applyNumberFormat="1" applyFont="1" applyFill="1" applyBorder="1" applyAlignment="1" applyProtection="1">
      <alignment vertical="center" wrapText="1"/>
      <protection hidden="1"/>
    </xf>
    <xf numFmtId="1" fontId="8" fillId="0" borderId="5" xfId="0" applyNumberFormat="1" applyFont="1" applyFill="1" applyBorder="1" applyAlignment="1" applyProtection="1">
      <alignment horizontal="center" vertical="center" wrapText="1"/>
      <protection hidden="1"/>
    </xf>
    <xf numFmtId="1" fontId="6" fillId="2" borderId="5" xfId="0" applyNumberFormat="1" applyFont="1" applyFill="1" applyBorder="1" applyAlignment="1" applyProtection="1">
      <alignment horizontal="right" vertical="center" wrapText="1"/>
      <protection hidden="1"/>
    </xf>
    <xf numFmtId="0" fontId="6" fillId="2" borderId="5" xfId="0" applyFont="1" applyFill="1" applyBorder="1" applyAlignment="1" applyProtection="1">
      <alignment vertical="center" wrapText="1"/>
      <protection hidden="1"/>
    </xf>
    <xf numFmtId="1" fontId="8" fillId="2" borderId="5" xfId="0" applyNumberFormat="1" applyFont="1" applyFill="1" applyBorder="1" applyAlignment="1" applyProtection="1">
      <alignment horizontal="center" vertical="center" wrapText="1"/>
      <protection hidden="1"/>
    </xf>
    <xf numFmtId="4" fontId="8" fillId="2" borderId="5" xfId="0" applyNumberFormat="1" applyFont="1" applyFill="1" applyBorder="1" applyAlignment="1" applyProtection="1">
      <alignment horizontal="right" vertical="center" wrapText="1"/>
      <protection hidden="1"/>
    </xf>
    <xf numFmtId="0" fontId="8" fillId="0" borderId="5" xfId="0" applyFont="1" applyFill="1" applyBorder="1" applyAlignment="1" applyProtection="1">
      <alignment vertical="center" wrapText="1"/>
      <protection hidden="1"/>
    </xf>
    <xf numFmtId="4" fontId="8" fillId="2" borderId="14" xfId="0" applyNumberFormat="1" applyFont="1" applyFill="1" applyBorder="1" applyAlignment="1" applyProtection="1">
      <alignment vertical="center" wrapText="1"/>
      <protection hidden="1"/>
    </xf>
    <xf numFmtId="1" fontId="8" fillId="2" borderId="3" xfId="0" applyNumberFormat="1" applyFont="1" applyFill="1" applyBorder="1" applyAlignment="1" applyProtection="1">
      <alignment horizontal="right" vertical="center" wrapText="1"/>
      <protection hidden="1"/>
    </xf>
    <xf numFmtId="4" fontId="6" fillId="2" borderId="3" xfId="0" applyNumberFormat="1" applyFont="1" applyFill="1" applyBorder="1" applyAlignment="1" applyProtection="1">
      <alignment horizontal="right" vertical="center" wrapText="1"/>
      <protection hidden="1"/>
    </xf>
    <xf numFmtId="4" fontId="6" fillId="2" borderId="3" xfId="0" applyNumberFormat="1" applyFont="1" applyFill="1" applyBorder="1" applyAlignment="1" applyProtection="1">
      <alignment horizontal="right" vertical="center" wrapText="1"/>
      <protection hidden="1"/>
    </xf>
    <xf numFmtId="4" fontId="6" fillId="2" borderId="3" xfId="13" applyNumberFormat="1" applyFont="1" applyFill="1" applyBorder="1" applyAlignment="1" applyProtection="1">
      <alignment horizontal="right" vertical="center" wrapText="1"/>
      <protection hidden="1"/>
    </xf>
    <xf numFmtId="1" fontId="6" fillId="0" borderId="5" xfId="0" applyNumberFormat="1" applyFont="1" applyFill="1" applyBorder="1" applyAlignment="1" applyProtection="1">
      <alignment horizontal="right" vertical="center" wrapText="1"/>
      <protection hidden="1"/>
    </xf>
    <xf numFmtId="0" fontId="29" fillId="0" borderId="10" xfId="0" applyFont="1" applyFill="1" applyBorder="1" applyAlignment="1" applyProtection="1">
      <alignment wrapText="1"/>
      <protection hidden="1"/>
    </xf>
    <xf numFmtId="14" fontId="19" fillId="2" borderId="5" xfId="0" applyNumberFormat="1" applyFont="1" applyFill="1" applyBorder="1" applyAlignment="1" applyProtection="1">
      <alignment horizontal="right" vertical="center" wrapText="1"/>
      <protection locked="0" hidden="1"/>
    </xf>
    <xf numFmtId="0" fontId="8" fillId="2" borderId="6" xfId="0" applyFont="1" applyFill="1" applyBorder="1" applyAlignment="1" applyProtection="1">
      <alignment horizontal="center" vertical="center" wrapText="1"/>
      <protection locked="0" hidden="1"/>
    </xf>
    <xf numFmtId="0" fontId="8" fillId="2" borderId="9" xfId="0" applyFont="1" applyFill="1" applyBorder="1" applyAlignment="1" applyProtection="1">
      <alignment horizontal="center" vertical="center" wrapText="1"/>
      <protection locked="0" hidden="1"/>
    </xf>
    <xf numFmtId="0" fontId="8" fillId="2" borderId="6" xfId="0" applyFont="1" applyFill="1" applyBorder="1" applyAlignment="1" applyProtection="1">
      <alignment horizontal="left" vertical="center" wrapText="1"/>
      <protection locked="0" hidden="1"/>
    </xf>
    <xf numFmtId="0" fontId="8" fillId="2" borderId="9" xfId="0" applyFont="1" applyFill="1" applyBorder="1" applyAlignment="1" applyProtection="1">
      <alignment horizontal="left" vertical="center" wrapText="1"/>
      <protection locked="0" hidden="1"/>
    </xf>
    <xf numFmtId="164" fontId="8" fillId="0" borderId="5" xfId="0" applyNumberFormat="1" applyFont="1" applyFill="1" applyBorder="1" applyAlignment="1" applyProtection="1">
      <alignment horizontal="right" vertical="center" wrapText="1"/>
      <protection locked="0"/>
    </xf>
    <xf numFmtId="164" fontId="8" fillId="2" borderId="14" xfId="0" applyNumberFormat="1" applyFont="1" applyFill="1" applyBorder="1" applyAlignment="1" applyProtection="1">
      <alignment horizontal="right" vertical="center" wrapText="1"/>
      <protection locked="0"/>
    </xf>
  </cellXfs>
  <cellStyles count="16">
    <cellStyle name="% 2" xfId="15"/>
    <cellStyle name="Moeda 2" xfId="1"/>
    <cellStyle name="Moeda 3" xfId="2"/>
    <cellStyle name="Normal" xfId="0" builtinId="0"/>
    <cellStyle name="Normal 2" xfId="3"/>
    <cellStyle name="Normal 2 2" xfId="4"/>
    <cellStyle name="Normal 3" xfId="5"/>
    <cellStyle name="Normal 3 2" xfId="10"/>
    <cellStyle name="Normal 4" xfId="14"/>
    <cellStyle name="Normal 5 2" xfId="6"/>
    <cellStyle name="Porcentagem 2" xfId="11"/>
    <cellStyle name="TableStyleLight1" xfId="12"/>
    <cellStyle name="Vírgula" xfId="13" builtinId="3"/>
    <cellStyle name="Vírgula 2" xfId="7"/>
    <cellStyle name="Vírgula 3" xfId="8"/>
    <cellStyle name="Vírgula 4" xfId="9"/>
  </cellStyles>
  <dxfs count="151">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pageSetUpPr fitToPage="1"/>
  </sheetPr>
  <dimension ref="A1:HW230"/>
  <sheetViews>
    <sheetView showGridLines="0" tabSelected="1" showRuler="0" view="pageBreakPreview" topLeftCell="A17" zoomScale="93" zoomScaleNormal="90" zoomScaleSheetLayoutView="93" zoomScalePageLayoutView="90" workbookViewId="0">
      <selection activeCell="F22" sqref="F22"/>
    </sheetView>
  </sheetViews>
  <sheetFormatPr defaultColWidth="11.42578125" defaultRowHeight="15" x14ac:dyDescent="0.2"/>
  <cols>
    <col min="1" max="1" width="13.140625" style="9" bestFit="1" customWidth="1"/>
    <col min="2" max="2" width="101.140625" style="10" customWidth="1"/>
    <col min="3" max="3" width="9.28515625" style="11" bestFit="1" customWidth="1"/>
    <col min="4" max="4" width="7" style="12" bestFit="1" customWidth="1"/>
    <col min="5" max="5" width="11.85546875" style="60" customWidth="1"/>
    <col min="6" max="6" width="11" style="60" customWidth="1"/>
    <col min="7" max="7" width="13.7109375" style="60" customWidth="1"/>
    <col min="8" max="222" width="11.42578125" style="1" customWidth="1"/>
    <col min="223" max="223" width="56.28515625" style="1" customWidth="1"/>
    <col min="224" max="16384" width="11.42578125" style="1"/>
  </cols>
  <sheetData>
    <row r="1" spans="1:231" ht="15" customHeight="1" x14ac:dyDescent="0.2">
      <c r="A1" s="61" t="s">
        <v>16</v>
      </c>
      <c r="B1" s="61"/>
      <c r="C1" s="61"/>
      <c r="D1" s="61"/>
      <c r="E1" s="61"/>
      <c r="F1" s="61"/>
      <c r="G1" s="61"/>
    </row>
    <row r="2" spans="1:231" ht="15" customHeight="1" x14ac:dyDescent="0.2">
      <c r="A2" s="61"/>
      <c r="B2" s="61"/>
      <c r="C2" s="61"/>
      <c r="D2" s="61"/>
      <c r="E2" s="61"/>
      <c r="F2" s="61"/>
      <c r="G2" s="61"/>
    </row>
    <row r="3" spans="1:231" ht="14.45" customHeight="1" x14ac:dyDescent="0.2">
      <c r="A3" s="64" t="s">
        <v>311</v>
      </c>
      <c r="B3" s="64"/>
      <c r="C3" s="64"/>
      <c r="D3" s="64"/>
      <c r="E3" s="67" t="s">
        <v>426</v>
      </c>
      <c r="F3" s="67"/>
      <c r="G3" s="67"/>
    </row>
    <row r="4" spans="1:231" ht="15" customHeight="1" x14ac:dyDescent="0.2">
      <c r="A4" s="63" t="s">
        <v>309</v>
      </c>
      <c r="B4" s="63"/>
      <c r="C4" s="63"/>
      <c r="D4" s="63"/>
      <c r="E4" s="65" t="s">
        <v>15</v>
      </c>
      <c r="F4" s="65"/>
      <c r="G4" s="30">
        <v>0.25</v>
      </c>
    </row>
    <row r="5" spans="1:231" x14ac:dyDescent="0.2">
      <c r="A5" s="63" t="s">
        <v>310</v>
      </c>
      <c r="B5" s="63"/>
      <c r="C5" s="63"/>
      <c r="D5" s="63"/>
      <c r="E5" s="65" t="s">
        <v>74</v>
      </c>
      <c r="F5" s="65"/>
      <c r="G5" s="30">
        <v>1.111</v>
      </c>
    </row>
    <row r="6" spans="1:231" ht="15" customHeight="1" x14ac:dyDescent="0.2">
      <c r="A6" s="64" t="s">
        <v>57</v>
      </c>
      <c r="B6" s="64"/>
      <c r="C6" s="64"/>
      <c r="D6" s="64"/>
      <c r="E6" s="65" t="s">
        <v>8</v>
      </c>
      <c r="F6" s="65"/>
      <c r="G6" s="101"/>
    </row>
    <row r="7" spans="1:231" ht="15.75" thickBot="1" x14ac:dyDescent="0.25">
      <c r="A7" s="45"/>
      <c r="B7" s="31"/>
      <c r="C7" s="31"/>
      <c r="D7" s="31"/>
      <c r="E7" s="27"/>
      <c r="F7" s="27"/>
      <c r="G7" s="77"/>
    </row>
    <row r="8" spans="1:231" s="3" customFormat="1" ht="15.75" thickBot="1" x14ac:dyDescent="0.25">
      <c r="A8" s="66" t="s">
        <v>18</v>
      </c>
      <c r="B8" s="66"/>
      <c r="C8" s="66"/>
      <c r="D8" s="66"/>
      <c r="E8" s="66"/>
      <c r="F8" s="66"/>
      <c r="G8" s="66"/>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row>
    <row r="9" spans="1:231" s="6" customFormat="1" ht="12.75" x14ac:dyDescent="0.2">
      <c r="A9" s="28" t="s">
        <v>6</v>
      </c>
      <c r="B9" s="102"/>
      <c r="C9" s="28" t="s">
        <v>7</v>
      </c>
      <c r="D9" s="104"/>
      <c r="E9" s="104"/>
      <c r="F9" s="28" t="s">
        <v>12</v>
      </c>
      <c r="G9" s="102"/>
      <c r="H9" s="4"/>
      <c r="I9" s="4"/>
      <c r="J9" s="5"/>
      <c r="K9" s="4"/>
      <c r="L9" s="4"/>
      <c r="M9" s="4"/>
      <c r="N9" s="4"/>
      <c r="O9" s="4"/>
      <c r="P9" s="4"/>
      <c r="Q9" s="4"/>
      <c r="R9" s="5"/>
      <c r="S9" s="4"/>
      <c r="T9" s="4"/>
      <c r="U9" s="4"/>
      <c r="V9" s="4"/>
      <c r="W9" s="4"/>
      <c r="X9" s="4"/>
      <c r="Y9" s="4"/>
      <c r="Z9" s="5"/>
      <c r="AA9" s="4"/>
      <c r="AB9" s="4"/>
      <c r="AC9" s="4"/>
      <c r="AD9" s="4"/>
      <c r="AE9" s="4"/>
      <c r="AF9" s="4"/>
      <c r="AG9" s="4"/>
      <c r="AH9" s="5"/>
      <c r="AI9" s="4"/>
      <c r="AJ9" s="4"/>
      <c r="AK9" s="4"/>
      <c r="AL9" s="4"/>
      <c r="AM9" s="4"/>
      <c r="AN9" s="4"/>
      <c r="AO9" s="4"/>
      <c r="AP9" s="5"/>
      <c r="AQ9" s="4"/>
      <c r="AR9" s="4"/>
      <c r="AS9" s="4"/>
      <c r="AT9" s="4"/>
      <c r="AU9" s="4"/>
      <c r="AV9" s="4"/>
      <c r="AW9" s="4"/>
      <c r="AX9" s="5"/>
      <c r="AY9" s="4"/>
      <c r="AZ9" s="4"/>
      <c r="BA9" s="4"/>
      <c r="BB9" s="4"/>
      <c r="BC9" s="4"/>
      <c r="BD9" s="4"/>
      <c r="BE9" s="4"/>
      <c r="BF9" s="5"/>
      <c r="BG9" s="4"/>
      <c r="BH9" s="4"/>
      <c r="BI9" s="4"/>
      <c r="BJ9" s="4"/>
      <c r="BK9" s="4"/>
      <c r="BL9" s="4"/>
      <c r="BM9" s="4"/>
      <c r="BN9" s="5"/>
      <c r="BO9" s="4"/>
      <c r="BP9" s="4"/>
      <c r="BQ9" s="4"/>
      <c r="BR9" s="4"/>
      <c r="BS9" s="4"/>
      <c r="BT9" s="4"/>
      <c r="BU9" s="4"/>
      <c r="BV9" s="5"/>
      <c r="BW9" s="4"/>
      <c r="BX9" s="4"/>
      <c r="BY9" s="4"/>
      <c r="BZ9" s="4"/>
      <c r="CA9" s="4"/>
      <c r="CB9" s="4"/>
      <c r="CC9" s="4"/>
      <c r="CD9" s="5"/>
      <c r="CE9" s="4"/>
      <c r="CF9" s="4"/>
      <c r="CG9" s="4"/>
      <c r="CH9" s="4"/>
      <c r="CI9" s="4"/>
      <c r="CJ9" s="4"/>
      <c r="CK9" s="4"/>
      <c r="CL9" s="5"/>
      <c r="CM9" s="4"/>
      <c r="CN9" s="4"/>
      <c r="CO9" s="4"/>
      <c r="CP9" s="4"/>
      <c r="CQ9" s="4"/>
      <c r="CR9" s="4"/>
      <c r="CS9" s="4"/>
      <c r="CT9" s="5"/>
      <c r="CU9" s="4"/>
      <c r="CV9" s="4"/>
      <c r="CW9" s="4"/>
      <c r="CX9" s="4"/>
      <c r="CY9" s="4"/>
      <c r="CZ9" s="4"/>
      <c r="DA9" s="4"/>
      <c r="DB9" s="5"/>
      <c r="DC9" s="4"/>
      <c r="DD9" s="4"/>
      <c r="DE9" s="4"/>
      <c r="DF9" s="4"/>
      <c r="DG9" s="4"/>
      <c r="DH9" s="4"/>
      <c r="DI9" s="4"/>
      <c r="DJ9" s="5"/>
      <c r="DK9" s="4"/>
      <c r="DL9" s="4"/>
      <c r="DM9" s="4"/>
      <c r="DN9" s="4"/>
      <c r="DO9" s="4"/>
      <c r="DP9" s="4"/>
      <c r="DQ9" s="4"/>
      <c r="DR9" s="5"/>
      <c r="DS9" s="4"/>
      <c r="DT9" s="4"/>
      <c r="DU9" s="4"/>
      <c r="DV9" s="4"/>
      <c r="DW9" s="4"/>
      <c r="DX9" s="4"/>
      <c r="DY9" s="4"/>
      <c r="DZ9" s="5"/>
      <c r="EA9" s="4"/>
      <c r="EB9" s="4"/>
      <c r="EC9" s="4"/>
      <c r="ED9" s="4"/>
      <c r="EE9" s="4"/>
      <c r="EF9" s="4"/>
      <c r="EG9" s="4"/>
      <c r="EH9" s="5"/>
      <c r="EI9" s="4"/>
      <c r="EJ9" s="4"/>
      <c r="EK9" s="4"/>
      <c r="EL9" s="4"/>
      <c r="EM9" s="4"/>
      <c r="EN9" s="4"/>
      <c r="EO9" s="4"/>
      <c r="EP9" s="5"/>
      <c r="EQ9" s="4"/>
      <c r="ER9" s="4"/>
      <c r="ES9" s="4"/>
      <c r="ET9" s="4"/>
      <c r="EU9" s="4"/>
      <c r="EV9" s="4"/>
      <c r="EW9" s="4"/>
      <c r="EX9" s="5"/>
      <c r="EY9" s="4"/>
      <c r="EZ9" s="4"/>
      <c r="FA9" s="4"/>
      <c r="FB9" s="4"/>
      <c r="FC9" s="4"/>
      <c r="FD9" s="4"/>
      <c r="FE9" s="4"/>
      <c r="FF9" s="5"/>
      <c r="FG9" s="4"/>
      <c r="FH9" s="4"/>
      <c r="FI9" s="4"/>
      <c r="FJ9" s="4"/>
      <c r="FK9" s="4"/>
      <c r="FL9" s="4"/>
      <c r="FM9" s="4"/>
      <c r="FN9" s="5"/>
      <c r="FO9" s="4"/>
      <c r="FP9" s="4"/>
      <c r="FQ9" s="4"/>
      <c r="FR9" s="4"/>
      <c r="FS9" s="4"/>
      <c r="FT9" s="4"/>
      <c r="FU9" s="4"/>
      <c r="FV9" s="5"/>
      <c r="FW9" s="4"/>
      <c r="FX9" s="4"/>
      <c r="FY9" s="4"/>
      <c r="FZ9" s="4"/>
      <c r="GA9" s="4"/>
      <c r="GB9" s="4"/>
      <c r="GC9" s="4"/>
      <c r="GD9" s="5"/>
      <c r="GE9" s="4"/>
      <c r="GF9" s="4"/>
      <c r="GG9" s="4"/>
      <c r="GH9" s="4"/>
      <c r="GI9" s="4"/>
      <c r="GJ9" s="4"/>
      <c r="GK9" s="4"/>
      <c r="GL9" s="5"/>
      <c r="GM9" s="4"/>
      <c r="GN9" s="4"/>
      <c r="GO9" s="4"/>
      <c r="GP9" s="4"/>
      <c r="GQ9" s="4"/>
      <c r="GR9" s="4"/>
      <c r="GS9" s="4"/>
      <c r="GT9" s="5"/>
      <c r="GU9" s="4"/>
      <c r="GV9" s="4"/>
      <c r="GW9" s="4"/>
      <c r="GX9" s="4"/>
      <c r="GY9" s="4"/>
      <c r="GZ9" s="4"/>
      <c r="HA9" s="4"/>
      <c r="HB9" s="5"/>
      <c r="HC9" s="4"/>
      <c r="HD9" s="4"/>
      <c r="HE9" s="4"/>
      <c r="HF9" s="4"/>
      <c r="HG9" s="4"/>
      <c r="HH9" s="4"/>
      <c r="HI9" s="4"/>
      <c r="HJ9" s="5"/>
      <c r="HK9" s="4"/>
      <c r="HL9" s="4"/>
      <c r="HM9" s="4"/>
      <c r="HN9" s="4"/>
      <c r="HO9" s="4"/>
      <c r="HP9" s="4"/>
      <c r="HQ9" s="4"/>
      <c r="HR9" s="5"/>
      <c r="HS9" s="4"/>
      <c r="HT9" s="4"/>
      <c r="HU9" s="4"/>
      <c r="HV9" s="4"/>
      <c r="HW9" s="4"/>
    </row>
    <row r="10" spans="1:231" s="6" customFormat="1" ht="13.5" thickBot="1" x14ac:dyDescent="0.25">
      <c r="A10" s="29" t="s">
        <v>17</v>
      </c>
      <c r="B10" s="103"/>
      <c r="C10" s="29" t="s">
        <v>4</v>
      </c>
      <c r="D10" s="105"/>
      <c r="E10" s="105"/>
      <c r="F10" s="105"/>
      <c r="G10" s="105"/>
      <c r="H10" s="4"/>
      <c r="I10" s="4"/>
      <c r="J10" s="5"/>
      <c r="K10" s="5"/>
      <c r="L10" s="4"/>
      <c r="M10" s="4"/>
      <c r="N10" s="5"/>
      <c r="O10" s="5"/>
      <c r="P10" s="4"/>
      <c r="Q10" s="4"/>
      <c r="R10" s="5"/>
      <c r="S10" s="5"/>
      <c r="T10" s="4"/>
      <c r="U10" s="4"/>
      <c r="V10" s="5"/>
      <c r="W10" s="5"/>
      <c r="X10" s="4"/>
      <c r="Y10" s="4"/>
      <c r="Z10" s="5"/>
      <c r="AA10" s="5"/>
      <c r="AB10" s="4"/>
      <c r="AC10" s="4"/>
      <c r="AD10" s="5"/>
      <c r="AE10" s="5"/>
      <c r="AF10" s="4"/>
      <c r="AG10" s="4"/>
      <c r="AH10" s="5"/>
      <c r="AI10" s="5"/>
      <c r="AJ10" s="4"/>
      <c r="AK10" s="4"/>
      <c r="AL10" s="5"/>
      <c r="AM10" s="5"/>
      <c r="AN10" s="4"/>
      <c r="AO10" s="4"/>
      <c r="AP10" s="5"/>
      <c r="AQ10" s="5"/>
      <c r="AR10" s="4"/>
      <c r="AS10" s="4"/>
      <c r="AT10" s="5"/>
      <c r="AU10" s="5"/>
      <c r="AV10" s="4"/>
      <c r="AW10" s="4"/>
      <c r="AX10" s="5"/>
      <c r="AY10" s="5"/>
      <c r="AZ10" s="4"/>
      <c r="BA10" s="4"/>
      <c r="BB10" s="5"/>
      <c r="BC10" s="5"/>
      <c r="BD10" s="4"/>
      <c r="BE10" s="4"/>
      <c r="BF10" s="5"/>
      <c r="BG10" s="5"/>
      <c r="BH10" s="4"/>
      <c r="BI10" s="4"/>
      <c r="BJ10" s="5"/>
      <c r="BK10" s="5"/>
      <c r="BL10" s="4"/>
      <c r="BM10" s="4"/>
      <c r="BN10" s="5"/>
      <c r="BO10" s="5"/>
      <c r="BP10" s="4"/>
      <c r="BQ10" s="4"/>
      <c r="BR10" s="5"/>
      <c r="BS10" s="5"/>
      <c r="BT10" s="4"/>
      <c r="BU10" s="4"/>
      <c r="BV10" s="5"/>
      <c r="BW10" s="5"/>
      <c r="BX10" s="4"/>
      <c r="BY10" s="4"/>
      <c r="BZ10" s="5"/>
      <c r="CA10" s="5"/>
      <c r="CB10" s="4"/>
      <c r="CC10" s="4"/>
      <c r="CD10" s="5"/>
      <c r="CE10" s="5"/>
      <c r="CF10" s="4"/>
      <c r="CG10" s="4"/>
      <c r="CH10" s="5"/>
      <c r="CI10" s="5"/>
      <c r="CJ10" s="4"/>
      <c r="CK10" s="4"/>
      <c r="CL10" s="5"/>
      <c r="CM10" s="5"/>
      <c r="CN10" s="4"/>
      <c r="CO10" s="4"/>
      <c r="CP10" s="5"/>
      <c r="CQ10" s="5"/>
      <c r="CR10" s="4"/>
      <c r="CS10" s="4"/>
      <c r="CT10" s="5"/>
      <c r="CU10" s="5"/>
      <c r="CV10" s="4"/>
      <c r="CW10" s="4"/>
      <c r="CX10" s="5"/>
      <c r="CY10" s="5"/>
      <c r="CZ10" s="4"/>
      <c r="DA10" s="4"/>
      <c r="DB10" s="5"/>
      <c r="DC10" s="5"/>
      <c r="DD10" s="4"/>
      <c r="DE10" s="4"/>
      <c r="DF10" s="5"/>
      <c r="DG10" s="5"/>
      <c r="DH10" s="4"/>
      <c r="DI10" s="4"/>
      <c r="DJ10" s="5"/>
      <c r="DK10" s="5"/>
      <c r="DL10" s="4"/>
      <c r="DM10" s="4"/>
      <c r="DN10" s="5"/>
      <c r="DO10" s="5"/>
      <c r="DP10" s="4"/>
      <c r="DQ10" s="4"/>
      <c r="DR10" s="5"/>
      <c r="DS10" s="5"/>
      <c r="DT10" s="4"/>
      <c r="DU10" s="4"/>
      <c r="DV10" s="5"/>
      <c r="DW10" s="5"/>
      <c r="DX10" s="4"/>
      <c r="DY10" s="4"/>
      <c r="DZ10" s="5"/>
      <c r="EA10" s="5"/>
      <c r="EB10" s="4"/>
      <c r="EC10" s="4"/>
      <c r="ED10" s="5"/>
      <c r="EE10" s="5"/>
      <c r="EF10" s="4"/>
      <c r="EG10" s="4"/>
      <c r="EH10" s="5"/>
      <c r="EI10" s="5"/>
      <c r="EJ10" s="4"/>
      <c r="EK10" s="4"/>
      <c r="EL10" s="5"/>
      <c r="EM10" s="5"/>
      <c r="EN10" s="4"/>
      <c r="EO10" s="4"/>
      <c r="EP10" s="5"/>
      <c r="EQ10" s="5"/>
      <c r="ER10" s="4"/>
      <c r="ES10" s="4"/>
      <c r="ET10" s="5"/>
      <c r="EU10" s="5"/>
      <c r="EV10" s="4"/>
      <c r="EW10" s="4"/>
      <c r="EX10" s="5"/>
      <c r="EY10" s="5"/>
      <c r="EZ10" s="4"/>
      <c r="FA10" s="4"/>
      <c r="FB10" s="5"/>
      <c r="FC10" s="5"/>
      <c r="FD10" s="4"/>
      <c r="FE10" s="4"/>
      <c r="FF10" s="5"/>
      <c r="FG10" s="5"/>
      <c r="FH10" s="4"/>
      <c r="FI10" s="4"/>
      <c r="FJ10" s="5"/>
      <c r="FK10" s="5"/>
      <c r="FL10" s="4"/>
      <c r="FM10" s="4"/>
      <c r="FN10" s="5"/>
      <c r="FO10" s="5"/>
      <c r="FP10" s="4"/>
      <c r="FQ10" s="4"/>
      <c r="FR10" s="5"/>
      <c r="FS10" s="5"/>
      <c r="FT10" s="4"/>
      <c r="FU10" s="4"/>
      <c r="FV10" s="5"/>
      <c r="FW10" s="5"/>
      <c r="FX10" s="4"/>
      <c r="FY10" s="4"/>
      <c r="FZ10" s="5"/>
      <c r="GA10" s="5"/>
      <c r="GB10" s="4"/>
      <c r="GC10" s="4"/>
      <c r="GD10" s="5"/>
      <c r="GE10" s="5"/>
      <c r="GF10" s="4"/>
      <c r="GG10" s="4"/>
      <c r="GH10" s="5"/>
      <c r="GI10" s="5"/>
      <c r="GJ10" s="4"/>
      <c r="GK10" s="4"/>
      <c r="GL10" s="5"/>
      <c r="GM10" s="5"/>
      <c r="GN10" s="4"/>
      <c r="GO10" s="4"/>
      <c r="GP10" s="5"/>
      <c r="GQ10" s="5"/>
      <c r="GR10" s="4"/>
      <c r="GS10" s="4"/>
      <c r="GT10" s="5"/>
      <c r="GU10" s="5"/>
      <c r="GV10" s="4"/>
      <c r="GW10" s="4"/>
      <c r="GX10" s="5"/>
      <c r="GY10" s="5"/>
      <c r="GZ10" s="4"/>
      <c r="HA10" s="4"/>
      <c r="HB10" s="5"/>
      <c r="HC10" s="5"/>
      <c r="HD10" s="4"/>
      <c r="HE10" s="4"/>
      <c r="HF10" s="5"/>
      <c r="HG10" s="5"/>
      <c r="HH10" s="4"/>
      <c r="HI10" s="4"/>
      <c r="HJ10" s="5"/>
      <c r="HK10" s="5"/>
      <c r="HL10" s="4"/>
      <c r="HM10" s="4"/>
      <c r="HN10" s="5"/>
      <c r="HO10" s="5"/>
      <c r="HP10" s="4"/>
      <c r="HQ10" s="4"/>
      <c r="HR10" s="5"/>
      <c r="HS10" s="5"/>
      <c r="HT10" s="4"/>
      <c r="HU10" s="4"/>
      <c r="HV10" s="5"/>
      <c r="HW10" s="5"/>
    </row>
    <row r="11" spans="1:231" s="3" customFormat="1" ht="15.75" thickBot="1" x14ac:dyDescent="0.25">
      <c r="A11" s="66" t="s">
        <v>19</v>
      </c>
      <c r="B11" s="66"/>
      <c r="C11" s="66"/>
      <c r="D11" s="66"/>
      <c r="E11" s="66"/>
      <c r="F11" s="66"/>
      <c r="G11" s="66"/>
      <c r="H11" s="2"/>
      <c r="I11" s="2"/>
      <c r="J11" s="7"/>
      <c r="K11" s="7"/>
      <c r="L11" s="2"/>
      <c r="M11" s="2"/>
      <c r="N11" s="7"/>
      <c r="O11" s="7"/>
      <c r="P11" s="2"/>
      <c r="Q11" s="2"/>
      <c r="R11" s="7"/>
      <c r="S11" s="7"/>
      <c r="T11" s="2"/>
      <c r="U11" s="2"/>
      <c r="V11" s="7"/>
      <c r="W11" s="7"/>
      <c r="X11" s="2"/>
      <c r="Y11" s="2"/>
      <c r="Z11" s="7"/>
      <c r="AA11" s="7"/>
      <c r="AB11" s="2"/>
      <c r="AC11" s="2"/>
      <c r="AD11" s="7"/>
      <c r="AE11" s="7"/>
      <c r="AF11" s="2"/>
      <c r="AG11" s="2"/>
      <c r="AH11" s="7"/>
      <c r="AI11" s="7"/>
      <c r="AJ11" s="2"/>
      <c r="AK11" s="2"/>
      <c r="AL11" s="7"/>
      <c r="AM11" s="7"/>
      <c r="AN11" s="2"/>
      <c r="AO11" s="2"/>
      <c r="AP11" s="7"/>
      <c r="AQ11" s="7"/>
      <c r="AR11" s="2"/>
      <c r="AS11" s="2"/>
      <c r="AT11" s="7"/>
      <c r="AU11" s="7"/>
      <c r="AV11" s="2"/>
      <c r="AW11" s="2"/>
      <c r="AX11" s="7"/>
      <c r="AY11" s="7"/>
      <c r="AZ11" s="2"/>
      <c r="BA11" s="2"/>
      <c r="BB11" s="7"/>
      <c r="BC11" s="7"/>
      <c r="BD11" s="2"/>
      <c r="BE11" s="2"/>
      <c r="BF11" s="7"/>
      <c r="BG11" s="7"/>
      <c r="BH11" s="2"/>
      <c r="BI11" s="2"/>
      <c r="BJ11" s="7"/>
      <c r="BK11" s="7"/>
      <c r="BL11" s="2"/>
      <c r="BM11" s="2"/>
      <c r="BN11" s="7"/>
      <c r="BO11" s="7"/>
      <c r="BP11" s="2"/>
      <c r="BQ11" s="2"/>
      <c r="BR11" s="7"/>
      <c r="BS11" s="7"/>
      <c r="BT11" s="2"/>
      <c r="BU11" s="2"/>
      <c r="BV11" s="7"/>
      <c r="BW11" s="7"/>
      <c r="BX11" s="2"/>
      <c r="BY11" s="2"/>
      <c r="BZ11" s="7"/>
      <c r="CA11" s="7"/>
      <c r="CB11" s="2"/>
      <c r="CC11" s="2"/>
      <c r="CD11" s="7"/>
      <c r="CE11" s="7"/>
      <c r="CF11" s="2"/>
      <c r="CG11" s="2"/>
      <c r="CH11" s="7"/>
      <c r="CI11" s="7"/>
      <c r="CJ11" s="2"/>
      <c r="CK11" s="2"/>
      <c r="CL11" s="7"/>
      <c r="CM11" s="7"/>
      <c r="CN11" s="2"/>
      <c r="CO11" s="2"/>
      <c r="CP11" s="7"/>
      <c r="CQ11" s="7"/>
      <c r="CR11" s="2"/>
      <c r="CS11" s="2"/>
      <c r="CT11" s="7"/>
      <c r="CU11" s="7"/>
      <c r="CV11" s="2"/>
      <c r="CW11" s="2"/>
      <c r="CX11" s="7"/>
      <c r="CY11" s="7"/>
      <c r="CZ11" s="2"/>
      <c r="DA11" s="2"/>
      <c r="DB11" s="7"/>
      <c r="DC11" s="7"/>
      <c r="DD11" s="2"/>
      <c r="DE11" s="2"/>
      <c r="DF11" s="7"/>
      <c r="DG11" s="7"/>
      <c r="DH11" s="2"/>
      <c r="DI11" s="2"/>
      <c r="DJ11" s="7"/>
      <c r="DK11" s="7"/>
      <c r="DL11" s="2"/>
      <c r="DM11" s="2"/>
      <c r="DN11" s="7"/>
      <c r="DO11" s="7"/>
      <c r="DP11" s="2"/>
      <c r="DQ11" s="2"/>
      <c r="DR11" s="7"/>
      <c r="DS11" s="7"/>
      <c r="DT11" s="2"/>
      <c r="DU11" s="2"/>
      <c r="DV11" s="7"/>
      <c r="DW11" s="7"/>
      <c r="DX11" s="2"/>
      <c r="DY11" s="2"/>
      <c r="DZ11" s="7"/>
      <c r="EA11" s="7"/>
      <c r="EB11" s="2"/>
      <c r="EC11" s="2"/>
      <c r="ED11" s="7"/>
      <c r="EE11" s="7"/>
      <c r="EF11" s="2"/>
      <c r="EG11" s="2"/>
      <c r="EH11" s="7"/>
      <c r="EI11" s="7"/>
      <c r="EJ11" s="2"/>
      <c r="EK11" s="2"/>
      <c r="EL11" s="7"/>
      <c r="EM11" s="7"/>
      <c r="EN11" s="2"/>
      <c r="EO11" s="2"/>
      <c r="EP11" s="7"/>
      <c r="EQ11" s="7"/>
      <c r="ER11" s="2"/>
      <c r="ES11" s="2"/>
      <c r="ET11" s="7"/>
      <c r="EU11" s="7"/>
      <c r="EV11" s="2"/>
      <c r="EW11" s="2"/>
      <c r="EX11" s="7"/>
      <c r="EY11" s="7"/>
      <c r="EZ11" s="2"/>
      <c r="FA11" s="2"/>
      <c r="FB11" s="7"/>
      <c r="FC11" s="7"/>
      <c r="FD11" s="2"/>
      <c r="FE11" s="2"/>
      <c r="FF11" s="7"/>
      <c r="FG11" s="7"/>
      <c r="FH11" s="2"/>
      <c r="FI11" s="2"/>
      <c r="FJ11" s="7"/>
      <c r="FK11" s="7"/>
      <c r="FL11" s="2"/>
      <c r="FM11" s="2"/>
      <c r="FN11" s="7"/>
      <c r="FO11" s="7"/>
      <c r="FP11" s="2"/>
      <c r="FQ11" s="2"/>
      <c r="FR11" s="7"/>
      <c r="FS11" s="7"/>
      <c r="FT11" s="2"/>
      <c r="FU11" s="2"/>
      <c r="FV11" s="7"/>
      <c r="FW11" s="7"/>
      <c r="FX11" s="2"/>
      <c r="FY11" s="2"/>
      <c r="FZ11" s="7"/>
      <c r="GA11" s="7"/>
      <c r="GB11" s="2"/>
      <c r="GC11" s="2"/>
      <c r="GD11" s="7"/>
      <c r="GE11" s="7"/>
      <c r="GF11" s="2"/>
      <c r="GG11" s="2"/>
      <c r="GH11" s="7"/>
      <c r="GI11" s="7"/>
      <c r="GJ11" s="2"/>
      <c r="GK11" s="2"/>
      <c r="GL11" s="7"/>
      <c r="GM11" s="7"/>
      <c r="GN11" s="2"/>
      <c r="GO11" s="2"/>
      <c r="GP11" s="7"/>
      <c r="GQ11" s="7"/>
      <c r="GR11" s="2"/>
      <c r="GS11" s="2"/>
      <c r="GT11" s="7"/>
      <c r="GU11" s="7"/>
      <c r="GV11" s="2"/>
      <c r="GW11" s="2"/>
      <c r="GX11" s="7"/>
      <c r="GY11" s="7"/>
      <c r="GZ11" s="2"/>
      <c r="HA11" s="2"/>
      <c r="HB11" s="7"/>
      <c r="HC11" s="7"/>
      <c r="HD11" s="2"/>
      <c r="HE11" s="2"/>
      <c r="HF11" s="7"/>
      <c r="HG11" s="7"/>
      <c r="HH11" s="2"/>
      <c r="HI11" s="2"/>
      <c r="HJ11" s="7"/>
      <c r="HK11" s="7"/>
      <c r="HL11" s="2"/>
      <c r="HM11" s="2"/>
      <c r="HN11" s="7"/>
      <c r="HO11" s="7"/>
      <c r="HP11" s="2"/>
      <c r="HQ11" s="2"/>
      <c r="HR11" s="7"/>
      <c r="HS11" s="7"/>
      <c r="HT11" s="2"/>
      <c r="HU11" s="2"/>
      <c r="HV11" s="7"/>
      <c r="HW11" s="7"/>
    </row>
    <row r="12" spans="1:231" s="3" customFormat="1" ht="15" customHeight="1" x14ac:dyDescent="0.2">
      <c r="A12" s="68" t="s">
        <v>9</v>
      </c>
      <c r="B12" s="73" t="s">
        <v>0</v>
      </c>
      <c r="C12" s="75" t="s">
        <v>1</v>
      </c>
      <c r="D12" s="73" t="s">
        <v>2</v>
      </c>
      <c r="E12" s="62" t="s">
        <v>24</v>
      </c>
      <c r="F12" s="62"/>
      <c r="G12" s="62" t="s">
        <v>23</v>
      </c>
    </row>
    <row r="13" spans="1:231" s="3" customFormat="1" ht="26.25" thickBot="1" x14ac:dyDescent="0.25">
      <c r="A13" s="69"/>
      <c r="B13" s="74"/>
      <c r="C13" s="76"/>
      <c r="D13" s="74"/>
      <c r="E13" s="59" t="s">
        <v>3</v>
      </c>
      <c r="F13" s="59" t="s">
        <v>5</v>
      </c>
      <c r="G13" s="72"/>
    </row>
    <row r="14" spans="1:231" s="3" customFormat="1" x14ac:dyDescent="0.2">
      <c r="A14" s="46" t="s">
        <v>31</v>
      </c>
      <c r="B14" s="70"/>
      <c r="C14" s="70"/>
      <c r="D14" s="70"/>
      <c r="E14" s="21"/>
      <c r="F14" s="21"/>
      <c r="G14" s="21"/>
    </row>
    <row r="15" spans="1:231" x14ac:dyDescent="0.2">
      <c r="A15" s="13" t="s">
        <v>10</v>
      </c>
      <c r="B15" s="14" t="s">
        <v>11</v>
      </c>
      <c r="C15" s="15"/>
      <c r="D15" s="15"/>
      <c r="E15" s="52"/>
      <c r="F15" s="53"/>
      <c r="G15" s="53"/>
    </row>
    <row r="16" spans="1:231" x14ac:dyDescent="0.2">
      <c r="A16" s="78">
        <v>1</v>
      </c>
      <c r="B16" s="79" t="s">
        <v>53</v>
      </c>
      <c r="C16" s="54"/>
      <c r="D16" s="55"/>
      <c r="E16" s="56"/>
      <c r="F16" s="56"/>
      <c r="G16" s="57"/>
    </row>
    <row r="17" spans="1:7" s="8" customFormat="1" x14ac:dyDescent="0.2">
      <c r="A17" s="43" t="s">
        <v>13</v>
      </c>
      <c r="B17" s="80" t="s">
        <v>67</v>
      </c>
      <c r="C17" s="81">
        <v>5</v>
      </c>
      <c r="D17" s="41" t="s">
        <v>62</v>
      </c>
      <c r="E17" s="106"/>
      <c r="F17" s="106"/>
      <c r="G17" s="42">
        <f t="shared" ref="G17:G19" si="0">SUM(E17,F17)*C17</f>
        <v>0</v>
      </c>
    </row>
    <row r="18" spans="1:7" s="8" customFormat="1" x14ac:dyDescent="0.2">
      <c r="A18" s="43" t="s">
        <v>14</v>
      </c>
      <c r="B18" s="80" t="s">
        <v>39</v>
      </c>
      <c r="C18" s="81">
        <v>1</v>
      </c>
      <c r="D18" s="81" t="s">
        <v>79</v>
      </c>
      <c r="E18" s="48" t="s">
        <v>29</v>
      </c>
      <c r="F18" s="49"/>
      <c r="G18" s="42">
        <f t="shared" si="0"/>
        <v>0</v>
      </c>
    </row>
    <row r="19" spans="1:7" s="8" customFormat="1" ht="25.5" x14ac:dyDescent="0.2">
      <c r="A19" s="43" t="s">
        <v>32</v>
      </c>
      <c r="B19" s="80" t="s">
        <v>241</v>
      </c>
      <c r="C19" s="81">
        <v>3</v>
      </c>
      <c r="D19" s="41" t="s">
        <v>26</v>
      </c>
      <c r="E19" s="48" t="s">
        <v>29</v>
      </c>
      <c r="F19" s="49"/>
      <c r="G19" s="42">
        <f t="shared" si="0"/>
        <v>0</v>
      </c>
    </row>
    <row r="20" spans="1:7" x14ac:dyDescent="0.2">
      <c r="A20" s="36">
        <v>2</v>
      </c>
      <c r="B20" s="37" t="s">
        <v>35</v>
      </c>
      <c r="C20" s="38"/>
      <c r="D20" s="44"/>
      <c r="E20" s="47"/>
      <c r="F20" s="47"/>
      <c r="G20" s="47"/>
    </row>
    <row r="21" spans="1:7" s="8" customFormat="1" x14ac:dyDescent="0.2">
      <c r="A21" s="83" t="s">
        <v>27</v>
      </c>
      <c r="B21" s="84" t="s">
        <v>247</v>
      </c>
      <c r="C21" s="85">
        <v>2</v>
      </c>
      <c r="D21" s="86" t="s">
        <v>246</v>
      </c>
      <c r="E21" s="48" t="s">
        <v>29</v>
      </c>
      <c r="F21" s="49"/>
      <c r="G21" s="48">
        <f t="shared" ref="G21:G23" si="1">SUM(E21,F21)*C21</f>
        <v>0</v>
      </c>
    </row>
    <row r="22" spans="1:7" s="8" customFormat="1" x14ac:dyDescent="0.2">
      <c r="A22" s="43" t="s">
        <v>28</v>
      </c>
      <c r="B22" s="80" t="s">
        <v>52</v>
      </c>
      <c r="C22" s="81">
        <v>1</v>
      </c>
      <c r="D22" s="81" t="s">
        <v>79</v>
      </c>
      <c r="E22" s="48" t="s">
        <v>29</v>
      </c>
      <c r="F22" s="49"/>
      <c r="G22" s="42">
        <f t="shared" si="1"/>
        <v>0</v>
      </c>
    </row>
    <row r="23" spans="1:7" s="8" customFormat="1" x14ac:dyDescent="0.2">
      <c r="A23" s="43" t="s">
        <v>33</v>
      </c>
      <c r="B23" s="84" t="s">
        <v>58</v>
      </c>
      <c r="C23" s="85">
        <v>1</v>
      </c>
      <c r="D23" s="81" t="s">
        <v>79</v>
      </c>
      <c r="E23" s="106"/>
      <c r="F23" s="106"/>
      <c r="G23" s="87">
        <f t="shared" si="1"/>
        <v>0</v>
      </c>
    </row>
    <row r="24" spans="1:7" x14ac:dyDescent="0.2">
      <c r="A24" s="36">
        <v>3</v>
      </c>
      <c r="B24" s="37" t="s">
        <v>244</v>
      </c>
      <c r="C24" s="38"/>
      <c r="D24" s="44"/>
      <c r="E24" s="47"/>
      <c r="F24" s="47"/>
      <c r="G24" s="47"/>
    </row>
    <row r="25" spans="1:7" s="8" customFormat="1" x14ac:dyDescent="0.2">
      <c r="A25" s="39" t="s">
        <v>30</v>
      </c>
      <c r="B25" s="40" t="s">
        <v>245</v>
      </c>
      <c r="C25" s="41"/>
      <c r="D25" s="41"/>
      <c r="E25" s="48"/>
      <c r="F25" s="48"/>
      <c r="G25" s="42"/>
    </row>
    <row r="26" spans="1:7" s="8" customFormat="1" x14ac:dyDescent="0.2">
      <c r="A26" s="43" t="s">
        <v>248</v>
      </c>
      <c r="B26" s="84" t="s">
        <v>250</v>
      </c>
      <c r="C26" s="85">
        <v>10</v>
      </c>
      <c r="D26" s="86" t="s">
        <v>262</v>
      </c>
      <c r="E26" s="106"/>
      <c r="F26" s="106"/>
      <c r="G26" s="42">
        <f t="shared" ref="G26:G31" si="2">SUM(E26,F26)*C26</f>
        <v>0</v>
      </c>
    </row>
    <row r="27" spans="1:7" s="8" customFormat="1" x14ac:dyDescent="0.2">
      <c r="A27" s="43" t="s">
        <v>249</v>
      </c>
      <c r="B27" s="84" t="s">
        <v>292</v>
      </c>
      <c r="C27" s="85">
        <v>5</v>
      </c>
      <c r="D27" s="86" t="s">
        <v>262</v>
      </c>
      <c r="E27" s="106"/>
      <c r="F27" s="106"/>
      <c r="G27" s="42">
        <f t="shared" si="2"/>
        <v>0</v>
      </c>
    </row>
    <row r="28" spans="1:7" s="8" customFormat="1" ht="13.9" customHeight="1" x14ac:dyDescent="0.2">
      <c r="A28" s="43" t="s">
        <v>251</v>
      </c>
      <c r="B28" s="84" t="s">
        <v>277</v>
      </c>
      <c r="C28" s="88">
        <v>2</v>
      </c>
      <c r="D28" s="81" t="s">
        <v>79</v>
      </c>
      <c r="E28" s="106"/>
      <c r="F28" s="106"/>
      <c r="G28" s="42">
        <f t="shared" si="2"/>
        <v>0</v>
      </c>
    </row>
    <row r="29" spans="1:7" s="8" customFormat="1" ht="13.9" customHeight="1" x14ac:dyDescent="0.2">
      <c r="A29" s="43" t="s">
        <v>252</v>
      </c>
      <c r="B29" s="84" t="s">
        <v>284</v>
      </c>
      <c r="C29" s="88">
        <v>1</v>
      </c>
      <c r="D29" s="81" t="s">
        <v>79</v>
      </c>
      <c r="E29" s="82" t="s">
        <v>29</v>
      </c>
      <c r="F29" s="106"/>
      <c r="G29" s="42">
        <f t="shared" si="2"/>
        <v>0</v>
      </c>
    </row>
    <row r="30" spans="1:7" s="8" customFormat="1" ht="13.9" customHeight="1" x14ac:dyDescent="0.2">
      <c r="A30" s="43" t="s">
        <v>264</v>
      </c>
      <c r="B30" s="84" t="s">
        <v>285</v>
      </c>
      <c r="C30" s="88">
        <v>1</v>
      </c>
      <c r="D30" s="81" t="s">
        <v>79</v>
      </c>
      <c r="E30" s="106"/>
      <c r="F30" s="106"/>
      <c r="G30" s="42">
        <f t="shared" si="2"/>
        <v>0</v>
      </c>
    </row>
    <row r="31" spans="1:7" s="8" customFormat="1" ht="13.9" customHeight="1" x14ac:dyDescent="0.2">
      <c r="A31" s="43" t="s">
        <v>301</v>
      </c>
      <c r="B31" s="84" t="s">
        <v>293</v>
      </c>
      <c r="C31" s="85">
        <v>3</v>
      </c>
      <c r="D31" s="86" t="s">
        <v>262</v>
      </c>
      <c r="E31" s="106"/>
      <c r="F31" s="106"/>
      <c r="G31" s="42">
        <f t="shared" si="2"/>
        <v>0</v>
      </c>
    </row>
    <row r="32" spans="1:7" x14ac:dyDescent="0.2">
      <c r="A32" s="89">
        <v>4</v>
      </c>
      <c r="B32" s="90" t="s">
        <v>269</v>
      </c>
      <c r="C32" s="91"/>
      <c r="D32" s="81"/>
      <c r="E32" s="92"/>
      <c r="F32" s="92"/>
      <c r="G32" s="48"/>
    </row>
    <row r="33" spans="1:7" x14ac:dyDescent="0.2">
      <c r="A33" s="39" t="s">
        <v>41</v>
      </c>
      <c r="B33" s="84" t="s">
        <v>276</v>
      </c>
      <c r="C33" s="85">
        <v>1</v>
      </c>
      <c r="D33" s="81" t="s">
        <v>79</v>
      </c>
      <c r="E33" s="106"/>
      <c r="F33" s="106"/>
      <c r="G33" s="42">
        <f t="shared" ref="G33:G34" si="3">SUM(E33,F33)*C33</f>
        <v>0</v>
      </c>
    </row>
    <row r="34" spans="1:7" s="8" customFormat="1" ht="25.5" x14ac:dyDescent="0.2">
      <c r="A34" s="39" t="s">
        <v>42</v>
      </c>
      <c r="B34" s="84" t="s">
        <v>291</v>
      </c>
      <c r="C34" s="85">
        <v>1</v>
      </c>
      <c r="D34" s="81" t="s">
        <v>79</v>
      </c>
      <c r="E34" s="106"/>
      <c r="F34" s="106"/>
      <c r="G34" s="42">
        <f t="shared" si="3"/>
        <v>0</v>
      </c>
    </row>
    <row r="35" spans="1:7" s="8" customFormat="1" x14ac:dyDescent="0.2">
      <c r="A35" s="89">
        <v>5</v>
      </c>
      <c r="B35" s="90" t="s">
        <v>253</v>
      </c>
      <c r="C35" s="91"/>
      <c r="D35" s="81"/>
      <c r="E35" s="92"/>
      <c r="F35" s="92"/>
      <c r="G35" s="48"/>
    </row>
    <row r="36" spans="1:7" s="8" customFormat="1" ht="25.5" x14ac:dyDescent="0.2">
      <c r="A36" s="39" t="s">
        <v>20</v>
      </c>
      <c r="B36" s="80" t="s">
        <v>282</v>
      </c>
      <c r="C36" s="91">
        <v>10</v>
      </c>
      <c r="D36" s="41" t="s">
        <v>263</v>
      </c>
      <c r="E36" s="49"/>
      <c r="F36" s="49"/>
      <c r="G36" s="42">
        <f t="shared" ref="G36" si="4">SUM(E36,F36)*C36</f>
        <v>0</v>
      </c>
    </row>
    <row r="37" spans="1:7" s="8" customFormat="1" x14ac:dyDescent="0.2">
      <c r="A37" s="89">
        <v>6</v>
      </c>
      <c r="B37" s="90" t="s">
        <v>38</v>
      </c>
      <c r="C37" s="91"/>
      <c r="D37" s="81"/>
      <c r="E37" s="92"/>
      <c r="F37" s="92"/>
      <c r="G37" s="48"/>
    </row>
    <row r="38" spans="1:7" s="8" customFormat="1" x14ac:dyDescent="0.2">
      <c r="A38" s="39" t="s">
        <v>44</v>
      </c>
      <c r="B38" s="80" t="s">
        <v>48</v>
      </c>
      <c r="C38" s="91">
        <v>7</v>
      </c>
      <c r="D38" s="41" t="s">
        <v>263</v>
      </c>
      <c r="E38" s="49"/>
      <c r="F38" s="49"/>
      <c r="G38" s="42">
        <f t="shared" ref="G38:G42" si="5">SUM(E38,F38)*C38</f>
        <v>0</v>
      </c>
    </row>
    <row r="39" spans="1:7" s="8" customFormat="1" x14ac:dyDescent="0.2">
      <c r="A39" s="39" t="s">
        <v>45</v>
      </c>
      <c r="B39" s="80" t="s">
        <v>56</v>
      </c>
      <c r="C39" s="91">
        <v>7</v>
      </c>
      <c r="D39" s="41" t="s">
        <v>263</v>
      </c>
      <c r="E39" s="49"/>
      <c r="F39" s="49"/>
      <c r="G39" s="42">
        <f t="shared" si="5"/>
        <v>0</v>
      </c>
    </row>
    <row r="40" spans="1:7" s="8" customFormat="1" x14ac:dyDescent="0.2">
      <c r="A40" s="39" t="s">
        <v>46</v>
      </c>
      <c r="B40" s="80" t="s">
        <v>254</v>
      </c>
      <c r="C40" s="91">
        <v>7</v>
      </c>
      <c r="D40" s="41" t="s">
        <v>263</v>
      </c>
      <c r="E40" s="49"/>
      <c r="F40" s="49"/>
      <c r="G40" s="42">
        <f t="shared" si="5"/>
        <v>0</v>
      </c>
    </row>
    <row r="41" spans="1:7" s="8" customFormat="1" x14ac:dyDescent="0.2">
      <c r="A41" s="89">
        <v>7</v>
      </c>
      <c r="B41" s="90" t="s">
        <v>295</v>
      </c>
      <c r="C41" s="91"/>
      <c r="D41" s="81"/>
      <c r="E41" s="92"/>
      <c r="F41" s="92"/>
      <c r="G41" s="48"/>
    </row>
    <row r="42" spans="1:7" s="8" customFormat="1" x14ac:dyDescent="0.2">
      <c r="A42" s="39" t="s">
        <v>47</v>
      </c>
      <c r="B42" s="80" t="s">
        <v>294</v>
      </c>
      <c r="C42" s="91">
        <v>3</v>
      </c>
      <c r="D42" s="41" t="s">
        <v>263</v>
      </c>
      <c r="E42" s="49"/>
      <c r="F42" s="49"/>
      <c r="G42" s="42">
        <f t="shared" si="5"/>
        <v>0</v>
      </c>
    </row>
    <row r="43" spans="1:7" s="8" customFormat="1" x14ac:dyDescent="0.2">
      <c r="A43" s="89">
        <v>8</v>
      </c>
      <c r="B43" s="90" t="s">
        <v>36</v>
      </c>
      <c r="C43" s="91"/>
      <c r="D43" s="81"/>
      <c r="E43" s="92"/>
      <c r="F43" s="92"/>
      <c r="G43" s="48"/>
    </row>
    <row r="44" spans="1:7" x14ac:dyDescent="0.2">
      <c r="A44" s="39" t="s">
        <v>54</v>
      </c>
      <c r="B44" s="84" t="s">
        <v>49</v>
      </c>
      <c r="C44" s="88">
        <v>20</v>
      </c>
      <c r="D44" s="85" t="s">
        <v>262</v>
      </c>
      <c r="E44" s="106"/>
      <c r="F44" s="106"/>
      <c r="G44" s="42">
        <f t="shared" ref="G44:G48" si="6">SUM(E44,F44)*C44</f>
        <v>0</v>
      </c>
    </row>
    <row r="45" spans="1:7" s="8" customFormat="1" x14ac:dyDescent="0.2">
      <c r="A45" s="39" t="s">
        <v>59</v>
      </c>
      <c r="B45" s="80" t="s">
        <v>278</v>
      </c>
      <c r="C45" s="91">
        <v>30</v>
      </c>
      <c r="D45" s="81" t="s">
        <v>263</v>
      </c>
      <c r="E45" s="49"/>
      <c r="F45" s="49"/>
      <c r="G45" s="42">
        <f t="shared" si="6"/>
        <v>0</v>
      </c>
    </row>
    <row r="46" spans="1:7" s="8" customFormat="1" x14ac:dyDescent="0.2">
      <c r="A46" s="39" t="s">
        <v>154</v>
      </c>
      <c r="B46" s="80" t="s">
        <v>283</v>
      </c>
      <c r="C46" s="91">
        <v>150</v>
      </c>
      <c r="D46" s="81" t="s">
        <v>263</v>
      </c>
      <c r="E46" s="49"/>
      <c r="F46" s="49"/>
      <c r="G46" s="42">
        <f t="shared" ref="G46" si="7">SUM(E46,F46)*C46</f>
        <v>0</v>
      </c>
    </row>
    <row r="47" spans="1:7" s="8" customFormat="1" x14ac:dyDescent="0.2">
      <c r="A47" s="39" t="s">
        <v>155</v>
      </c>
      <c r="B47" s="80" t="s">
        <v>288</v>
      </c>
      <c r="C47" s="91">
        <v>10</v>
      </c>
      <c r="D47" s="81" t="s">
        <v>263</v>
      </c>
      <c r="E47" s="49"/>
      <c r="F47" s="49"/>
      <c r="G47" s="42">
        <f t="shared" si="6"/>
        <v>0</v>
      </c>
    </row>
    <row r="48" spans="1:7" x14ac:dyDescent="0.2">
      <c r="A48" s="39" t="s">
        <v>156</v>
      </c>
      <c r="B48" s="84" t="s">
        <v>287</v>
      </c>
      <c r="C48" s="88">
        <v>10</v>
      </c>
      <c r="D48" s="85" t="s">
        <v>262</v>
      </c>
      <c r="E48" s="106"/>
      <c r="F48" s="106"/>
      <c r="G48" s="42">
        <f t="shared" si="6"/>
        <v>0</v>
      </c>
    </row>
    <row r="49" spans="1:7" x14ac:dyDescent="0.2">
      <c r="A49" s="39" t="s">
        <v>157</v>
      </c>
      <c r="B49" s="84" t="s">
        <v>297</v>
      </c>
      <c r="C49" s="88">
        <v>5</v>
      </c>
      <c r="D49" s="85" t="s">
        <v>262</v>
      </c>
      <c r="E49" s="106"/>
      <c r="F49" s="106"/>
      <c r="G49" s="42">
        <f t="shared" ref="G49" si="8">SUM(E49,F49)*C49</f>
        <v>0</v>
      </c>
    </row>
    <row r="50" spans="1:7" s="8" customFormat="1" x14ac:dyDescent="0.2">
      <c r="A50" s="89">
        <v>9</v>
      </c>
      <c r="B50" s="90" t="s">
        <v>255</v>
      </c>
      <c r="C50" s="91"/>
      <c r="D50" s="81"/>
      <c r="E50" s="92"/>
      <c r="F50" s="92"/>
      <c r="G50" s="48"/>
    </row>
    <row r="51" spans="1:7" s="8" customFormat="1" ht="16.899999999999999" customHeight="1" x14ac:dyDescent="0.2">
      <c r="A51" s="39" t="s">
        <v>258</v>
      </c>
      <c r="B51" s="84" t="s">
        <v>281</v>
      </c>
      <c r="C51" s="88">
        <v>15</v>
      </c>
      <c r="D51" s="86" t="s">
        <v>263</v>
      </c>
      <c r="E51" s="106"/>
      <c r="F51" s="106"/>
      <c r="G51" s="42">
        <f t="shared" ref="G51" si="9">SUM(E51,F51)*C51</f>
        <v>0</v>
      </c>
    </row>
    <row r="52" spans="1:7" s="8" customFormat="1" x14ac:dyDescent="0.2">
      <c r="A52" s="89">
        <v>10</v>
      </c>
      <c r="B52" s="90" t="s">
        <v>265</v>
      </c>
      <c r="C52" s="91"/>
      <c r="D52" s="81"/>
      <c r="E52" s="92"/>
      <c r="F52" s="92"/>
      <c r="G52" s="48"/>
    </row>
    <row r="53" spans="1:7" s="8" customFormat="1" ht="16.899999999999999" customHeight="1" x14ac:dyDescent="0.2">
      <c r="A53" s="39" t="s">
        <v>259</v>
      </c>
      <c r="B53" s="84" t="s">
        <v>290</v>
      </c>
      <c r="C53" s="88">
        <v>2</v>
      </c>
      <c r="D53" s="86" t="s">
        <v>263</v>
      </c>
      <c r="E53" s="106"/>
      <c r="F53" s="106"/>
      <c r="G53" s="42">
        <f t="shared" ref="G53:G55" si="10">SUM(E53,F53)*C53</f>
        <v>0</v>
      </c>
    </row>
    <row r="54" spans="1:7" s="8" customFormat="1" ht="16.899999999999999" customHeight="1" x14ac:dyDescent="0.2">
      <c r="A54" s="39" t="s">
        <v>266</v>
      </c>
      <c r="B54" s="84" t="s">
        <v>289</v>
      </c>
      <c r="C54" s="88">
        <v>6</v>
      </c>
      <c r="D54" s="86" t="s">
        <v>263</v>
      </c>
      <c r="E54" s="106"/>
      <c r="F54" s="106"/>
      <c r="G54" s="42">
        <f t="shared" ref="G54" si="11">SUM(E54,F54)*C54</f>
        <v>0</v>
      </c>
    </row>
    <row r="55" spans="1:7" s="8" customFormat="1" ht="16.899999999999999" customHeight="1" x14ac:dyDescent="0.2">
      <c r="A55" s="39" t="s">
        <v>267</v>
      </c>
      <c r="B55" s="84" t="s">
        <v>296</v>
      </c>
      <c r="C55" s="88">
        <v>2</v>
      </c>
      <c r="D55" s="86" t="s">
        <v>263</v>
      </c>
      <c r="E55" s="106"/>
      <c r="F55" s="106"/>
      <c r="G55" s="42">
        <f t="shared" si="10"/>
        <v>0</v>
      </c>
    </row>
    <row r="56" spans="1:7" x14ac:dyDescent="0.2">
      <c r="A56" s="89">
        <v>11</v>
      </c>
      <c r="B56" s="90" t="s">
        <v>76</v>
      </c>
      <c r="C56" s="91"/>
      <c r="D56" s="81"/>
      <c r="E56" s="92"/>
      <c r="F56" s="92"/>
      <c r="G56" s="48"/>
    </row>
    <row r="57" spans="1:7" x14ac:dyDescent="0.2">
      <c r="A57" s="39" t="s">
        <v>260</v>
      </c>
      <c r="B57" s="93" t="s">
        <v>274</v>
      </c>
      <c r="C57" s="88">
        <v>2</v>
      </c>
      <c r="D57" s="81" t="s">
        <v>79</v>
      </c>
      <c r="E57" s="106"/>
      <c r="F57" s="106"/>
      <c r="G57" s="42">
        <f t="shared" ref="G57:G58" si="12">SUM(E57,F57)*C57</f>
        <v>0</v>
      </c>
    </row>
    <row r="58" spans="1:7" x14ac:dyDescent="0.2">
      <c r="A58" s="39" t="s">
        <v>272</v>
      </c>
      <c r="B58" s="93" t="s">
        <v>298</v>
      </c>
      <c r="C58" s="88">
        <v>1</v>
      </c>
      <c r="D58" s="81" t="s">
        <v>79</v>
      </c>
      <c r="E58" s="106"/>
      <c r="F58" s="106"/>
      <c r="G58" s="42">
        <f t="shared" si="12"/>
        <v>0</v>
      </c>
    </row>
    <row r="59" spans="1:7" x14ac:dyDescent="0.2">
      <c r="A59" s="39" t="s">
        <v>302</v>
      </c>
      <c r="B59" s="93" t="s">
        <v>270</v>
      </c>
      <c r="C59" s="88"/>
      <c r="D59" s="41"/>
      <c r="E59" s="82"/>
      <c r="F59" s="82"/>
      <c r="G59" s="42"/>
    </row>
    <row r="60" spans="1:7" x14ac:dyDescent="0.2">
      <c r="A60" s="39" t="s">
        <v>303</v>
      </c>
      <c r="B60" s="93" t="s">
        <v>271</v>
      </c>
      <c r="C60" s="88">
        <v>1</v>
      </c>
      <c r="D60" s="81" t="s">
        <v>79</v>
      </c>
      <c r="E60" s="106"/>
      <c r="F60" s="106"/>
      <c r="G60" s="42">
        <f t="shared" ref="G60:G64" si="13">SUM(E60,F60)*C60</f>
        <v>0</v>
      </c>
    </row>
    <row r="61" spans="1:7" x14ac:dyDescent="0.2">
      <c r="A61" s="39" t="s">
        <v>304</v>
      </c>
      <c r="B61" s="93" t="s">
        <v>275</v>
      </c>
      <c r="C61" s="88">
        <v>4</v>
      </c>
      <c r="D61" s="81" t="s">
        <v>79</v>
      </c>
      <c r="E61" s="82" t="s">
        <v>29</v>
      </c>
      <c r="F61" s="106"/>
      <c r="G61" s="42">
        <f t="shared" si="13"/>
        <v>0</v>
      </c>
    </row>
    <row r="62" spans="1:7" x14ac:dyDescent="0.2">
      <c r="A62" s="39" t="s">
        <v>305</v>
      </c>
      <c r="B62" s="93" t="s">
        <v>279</v>
      </c>
      <c r="C62" s="88">
        <v>2</v>
      </c>
      <c r="D62" s="81" t="s">
        <v>79</v>
      </c>
      <c r="E62" s="106"/>
      <c r="F62" s="106"/>
      <c r="G62" s="42">
        <f t="shared" si="13"/>
        <v>0</v>
      </c>
    </row>
    <row r="63" spans="1:7" x14ac:dyDescent="0.2">
      <c r="A63" s="39" t="s">
        <v>306</v>
      </c>
      <c r="B63" s="93" t="s">
        <v>280</v>
      </c>
      <c r="C63" s="88">
        <v>1</v>
      </c>
      <c r="D63" s="81" t="s">
        <v>79</v>
      </c>
      <c r="E63" s="106"/>
      <c r="F63" s="106"/>
      <c r="G63" s="42">
        <f t="shared" si="13"/>
        <v>0</v>
      </c>
    </row>
    <row r="64" spans="1:7" x14ac:dyDescent="0.2">
      <c r="A64" s="39" t="s">
        <v>307</v>
      </c>
      <c r="B64" s="93" t="s">
        <v>286</v>
      </c>
      <c r="C64" s="88">
        <v>1</v>
      </c>
      <c r="D64" s="81" t="s">
        <v>79</v>
      </c>
      <c r="E64" s="106"/>
      <c r="F64" s="106"/>
      <c r="G64" s="42">
        <f t="shared" si="13"/>
        <v>0</v>
      </c>
    </row>
    <row r="65" spans="1:7" s="8" customFormat="1" x14ac:dyDescent="0.2">
      <c r="A65" s="89">
        <v>12</v>
      </c>
      <c r="B65" s="90" t="s">
        <v>256</v>
      </c>
      <c r="C65" s="91"/>
      <c r="D65" s="81"/>
      <c r="E65" s="92"/>
      <c r="F65" s="92"/>
      <c r="G65" s="48"/>
    </row>
    <row r="66" spans="1:7" s="8" customFormat="1" x14ac:dyDescent="0.2">
      <c r="A66" s="39" t="s">
        <v>261</v>
      </c>
      <c r="B66" s="93" t="s">
        <v>257</v>
      </c>
      <c r="C66" s="91">
        <v>2</v>
      </c>
      <c r="D66" s="81" t="s">
        <v>77</v>
      </c>
      <c r="E66" s="106"/>
      <c r="F66" s="106"/>
      <c r="G66" s="42">
        <f t="shared" ref="G66" si="14">SUM(E66,F66)*C66</f>
        <v>0</v>
      </c>
    </row>
    <row r="67" spans="1:7" s="8" customFormat="1" x14ac:dyDescent="0.2">
      <c r="A67" s="89">
        <v>13</v>
      </c>
      <c r="B67" s="90" t="s">
        <v>299</v>
      </c>
      <c r="C67" s="91"/>
      <c r="D67" s="81"/>
      <c r="E67" s="92"/>
      <c r="F67" s="92"/>
      <c r="G67" s="48"/>
    </row>
    <row r="68" spans="1:7" s="8" customFormat="1" ht="25.5" x14ac:dyDescent="0.2">
      <c r="A68" s="39" t="s">
        <v>268</v>
      </c>
      <c r="B68" s="93" t="s">
        <v>300</v>
      </c>
      <c r="C68" s="91">
        <v>5</v>
      </c>
      <c r="D68" s="81" t="s">
        <v>263</v>
      </c>
      <c r="E68" s="106"/>
      <c r="F68" s="106"/>
      <c r="G68" s="42">
        <f t="shared" ref="G68" si="15">SUM(E68,F68)*C68</f>
        <v>0</v>
      </c>
    </row>
    <row r="69" spans="1:7" s="8" customFormat="1" x14ac:dyDescent="0.2">
      <c r="A69" s="89">
        <v>14</v>
      </c>
      <c r="B69" s="90" t="s">
        <v>37</v>
      </c>
      <c r="C69" s="91"/>
      <c r="D69" s="81"/>
      <c r="E69" s="92"/>
      <c r="F69" s="92"/>
      <c r="G69" s="48"/>
    </row>
    <row r="70" spans="1:7" s="8" customFormat="1" x14ac:dyDescent="0.2">
      <c r="A70" s="39" t="s">
        <v>273</v>
      </c>
      <c r="B70" s="80" t="s">
        <v>55</v>
      </c>
      <c r="C70" s="91">
        <v>200</v>
      </c>
      <c r="D70" s="81" t="s">
        <v>263</v>
      </c>
      <c r="E70" s="49"/>
      <c r="F70" s="49"/>
      <c r="G70" s="42">
        <f t="shared" ref="G70:G71" si="16">SUM(E70,F70)*C70</f>
        <v>0</v>
      </c>
    </row>
    <row r="71" spans="1:7" x14ac:dyDescent="0.2">
      <c r="A71" s="39" t="s">
        <v>308</v>
      </c>
      <c r="B71" s="80" t="s">
        <v>50</v>
      </c>
      <c r="C71" s="91">
        <v>2</v>
      </c>
      <c r="D71" s="81" t="s">
        <v>51</v>
      </c>
      <c r="E71" s="107"/>
      <c r="F71" s="107"/>
      <c r="G71" s="94">
        <f t="shared" si="16"/>
        <v>0</v>
      </c>
    </row>
    <row r="72" spans="1:7" s="8" customFormat="1" x14ac:dyDescent="0.2">
      <c r="A72" s="95"/>
      <c r="B72" s="96" t="s">
        <v>312</v>
      </c>
      <c r="C72" s="96"/>
      <c r="D72" s="96"/>
      <c r="E72" s="97">
        <f>SUMPRODUCT(E16:E71,C16:C71)</f>
        <v>0</v>
      </c>
      <c r="F72" s="97">
        <f>SUMPRODUCT(F16:F71,C16:C71)</f>
        <v>0</v>
      </c>
      <c r="G72" s="98">
        <f>SUM(G17:G71)</f>
        <v>0</v>
      </c>
    </row>
    <row r="73" spans="1:7" x14ac:dyDescent="0.2">
      <c r="A73" s="13" t="s">
        <v>60</v>
      </c>
      <c r="B73" s="14" t="s">
        <v>61</v>
      </c>
      <c r="C73" s="15"/>
      <c r="D73" s="53"/>
      <c r="E73" s="53"/>
      <c r="F73" s="53"/>
      <c r="G73" s="53"/>
    </row>
    <row r="74" spans="1:7" x14ac:dyDescent="0.2">
      <c r="A74" s="89">
        <v>1</v>
      </c>
      <c r="B74" s="24" t="s">
        <v>313</v>
      </c>
      <c r="C74" s="91"/>
      <c r="D74" s="48"/>
      <c r="E74" s="48"/>
      <c r="F74" s="48"/>
      <c r="G74" s="42"/>
    </row>
    <row r="75" spans="1:7" ht="25.5" x14ac:dyDescent="0.2">
      <c r="A75" s="39" t="s">
        <v>13</v>
      </c>
      <c r="B75" s="80" t="s">
        <v>314</v>
      </c>
      <c r="C75" s="91">
        <v>1</v>
      </c>
      <c r="D75" s="81" t="s">
        <v>79</v>
      </c>
      <c r="E75" s="49"/>
      <c r="F75" s="49"/>
      <c r="G75" s="42">
        <f>SUM(E75,F75)*C75</f>
        <v>0</v>
      </c>
    </row>
    <row r="76" spans="1:7" x14ac:dyDescent="0.2">
      <c r="A76" s="39" t="s">
        <v>14</v>
      </c>
      <c r="B76" s="80" t="s">
        <v>315</v>
      </c>
      <c r="C76" s="91">
        <v>1</v>
      </c>
      <c r="D76" s="81" t="s">
        <v>77</v>
      </c>
      <c r="E76" s="49"/>
      <c r="F76" s="49"/>
      <c r="G76" s="42">
        <f>SUM(E76,F76)*C76</f>
        <v>0</v>
      </c>
    </row>
    <row r="77" spans="1:7" s="8" customFormat="1" ht="25.5" x14ac:dyDescent="0.2">
      <c r="A77" s="39" t="s">
        <v>32</v>
      </c>
      <c r="B77" s="80" t="s">
        <v>316</v>
      </c>
      <c r="C77" s="91">
        <v>1</v>
      </c>
      <c r="D77" s="81" t="s">
        <v>79</v>
      </c>
      <c r="E77" s="49"/>
      <c r="F77" s="49"/>
      <c r="G77" s="42">
        <f>SUM(E77:F77)*C77</f>
        <v>0</v>
      </c>
    </row>
    <row r="78" spans="1:7" x14ac:dyDescent="0.2">
      <c r="A78" s="39" t="s">
        <v>34</v>
      </c>
      <c r="B78" s="80" t="s">
        <v>78</v>
      </c>
      <c r="C78" s="91">
        <v>100</v>
      </c>
      <c r="D78" s="81" t="s">
        <v>62</v>
      </c>
      <c r="E78" s="49"/>
      <c r="F78" s="49"/>
      <c r="G78" s="42">
        <f>SUM(E78:F78)*C78</f>
        <v>0</v>
      </c>
    </row>
    <row r="79" spans="1:7" x14ac:dyDescent="0.2">
      <c r="A79" s="39" t="s">
        <v>65</v>
      </c>
      <c r="B79" s="80" t="s">
        <v>123</v>
      </c>
      <c r="C79" s="91">
        <v>20</v>
      </c>
      <c r="D79" s="81" t="s">
        <v>62</v>
      </c>
      <c r="E79" s="49"/>
      <c r="F79" s="49"/>
      <c r="G79" s="42">
        <f>SUM(E79,F79)*C79</f>
        <v>0</v>
      </c>
    </row>
    <row r="80" spans="1:7" x14ac:dyDescent="0.2">
      <c r="A80" s="39" t="s">
        <v>82</v>
      </c>
      <c r="B80" s="80" t="s">
        <v>124</v>
      </c>
      <c r="C80" s="91">
        <v>8</v>
      </c>
      <c r="D80" s="81" t="s">
        <v>79</v>
      </c>
      <c r="E80" s="49"/>
      <c r="F80" s="49"/>
      <c r="G80" s="42">
        <f>SUM(E80,F80)*C80</f>
        <v>0</v>
      </c>
    </row>
    <row r="81" spans="1:7" x14ac:dyDescent="0.2">
      <c r="A81" s="39" t="s">
        <v>84</v>
      </c>
      <c r="B81" s="80" t="s">
        <v>158</v>
      </c>
      <c r="C81" s="91">
        <v>1</v>
      </c>
      <c r="D81" s="81" t="s">
        <v>79</v>
      </c>
      <c r="E81" s="49"/>
      <c r="F81" s="49"/>
      <c r="G81" s="42">
        <f>SUM(E81:F81)*C81</f>
        <v>0</v>
      </c>
    </row>
    <row r="82" spans="1:7" x14ac:dyDescent="0.2">
      <c r="A82" s="39" t="s">
        <v>85</v>
      </c>
      <c r="B82" s="80" t="s">
        <v>127</v>
      </c>
      <c r="C82" s="91">
        <v>4</v>
      </c>
      <c r="D82" s="81" t="s">
        <v>62</v>
      </c>
      <c r="E82" s="49"/>
      <c r="F82" s="49"/>
      <c r="G82" s="42">
        <f>SUM(E82:F82)*C82</f>
        <v>0</v>
      </c>
    </row>
    <row r="83" spans="1:7" ht="25.5" x14ac:dyDescent="0.2">
      <c r="A83" s="39" t="s">
        <v>86</v>
      </c>
      <c r="B83" s="80" t="s">
        <v>242</v>
      </c>
      <c r="C83" s="91">
        <v>1</v>
      </c>
      <c r="D83" s="81" t="s">
        <v>79</v>
      </c>
      <c r="E83" s="49"/>
      <c r="F83" s="49"/>
      <c r="G83" s="42">
        <f>SUM(E83:F83)*C83</f>
        <v>0</v>
      </c>
    </row>
    <row r="84" spans="1:7" x14ac:dyDescent="0.2">
      <c r="A84" s="39" t="s">
        <v>87</v>
      </c>
      <c r="B84" s="80" t="s">
        <v>96</v>
      </c>
      <c r="C84" s="91">
        <v>1</v>
      </c>
      <c r="D84" s="81" t="s">
        <v>79</v>
      </c>
      <c r="E84" s="49"/>
      <c r="F84" s="49"/>
      <c r="G84" s="42">
        <f>SUM(E84:F84)*C84</f>
        <v>0</v>
      </c>
    </row>
    <row r="85" spans="1:7" x14ac:dyDescent="0.2">
      <c r="A85" s="39" t="s">
        <v>88</v>
      </c>
      <c r="B85" s="80" t="s">
        <v>94</v>
      </c>
      <c r="C85" s="91">
        <v>1</v>
      </c>
      <c r="D85" s="81" t="s">
        <v>79</v>
      </c>
      <c r="E85" s="49"/>
      <c r="F85" s="49"/>
      <c r="G85" s="42">
        <f>SUM(E85:F85)*C85</f>
        <v>0</v>
      </c>
    </row>
    <row r="86" spans="1:7" s="25" customFormat="1" x14ac:dyDescent="0.2">
      <c r="A86" s="99">
        <v>2</v>
      </c>
      <c r="B86" s="24" t="s">
        <v>428</v>
      </c>
      <c r="C86" s="88"/>
      <c r="D86" s="85"/>
      <c r="E86" s="82"/>
      <c r="F86" s="82"/>
      <c r="G86" s="87"/>
    </row>
    <row r="87" spans="1:7" s="25" customFormat="1" x14ac:dyDescent="0.2">
      <c r="A87" s="58" t="s">
        <v>27</v>
      </c>
      <c r="B87" s="80" t="s">
        <v>317</v>
      </c>
      <c r="C87" s="91">
        <v>1</v>
      </c>
      <c r="D87" s="81" t="s">
        <v>79</v>
      </c>
      <c r="E87" s="49"/>
      <c r="F87" s="49"/>
      <c r="G87" s="42">
        <f>SUM(E87,F87)*C87</f>
        <v>0</v>
      </c>
    </row>
    <row r="88" spans="1:7" s="25" customFormat="1" ht="38.25" x14ac:dyDescent="0.2">
      <c r="A88" s="58" t="s">
        <v>28</v>
      </c>
      <c r="B88" s="80" t="s">
        <v>318</v>
      </c>
      <c r="C88" s="91">
        <v>30</v>
      </c>
      <c r="D88" s="81" t="s">
        <v>62</v>
      </c>
      <c r="E88" s="49"/>
      <c r="F88" s="49"/>
      <c r="G88" s="42">
        <f>SUM(E88,F88)*C88</f>
        <v>0</v>
      </c>
    </row>
    <row r="89" spans="1:7" s="25" customFormat="1" x14ac:dyDescent="0.2">
      <c r="A89" s="58" t="s">
        <v>33</v>
      </c>
      <c r="B89" s="80" t="s">
        <v>97</v>
      </c>
      <c r="C89" s="91">
        <v>20</v>
      </c>
      <c r="D89" s="81" t="s">
        <v>62</v>
      </c>
      <c r="E89" s="49"/>
      <c r="F89" s="49"/>
      <c r="G89" s="42">
        <f>SUM(E89,F89)*C89</f>
        <v>0</v>
      </c>
    </row>
    <row r="90" spans="1:7" s="25" customFormat="1" x14ac:dyDescent="0.2">
      <c r="A90" s="58" t="s">
        <v>66</v>
      </c>
      <c r="B90" s="80" t="s">
        <v>98</v>
      </c>
      <c r="C90" s="91">
        <v>8</v>
      </c>
      <c r="D90" s="81" t="s">
        <v>79</v>
      </c>
      <c r="E90" s="49"/>
      <c r="F90" s="49"/>
      <c r="G90" s="42">
        <f>SUM(E90,F90)*C90</f>
        <v>0</v>
      </c>
    </row>
    <row r="91" spans="1:7" s="25" customFormat="1" x14ac:dyDescent="0.2">
      <c r="A91" s="58" t="s">
        <v>90</v>
      </c>
      <c r="B91" s="80" t="s">
        <v>320</v>
      </c>
      <c r="C91" s="91">
        <v>1</v>
      </c>
      <c r="D91" s="81" t="s">
        <v>79</v>
      </c>
      <c r="E91" s="49"/>
      <c r="F91" s="49"/>
      <c r="G91" s="42">
        <f>SUM(E91:F91)*C91</f>
        <v>0</v>
      </c>
    </row>
    <row r="92" spans="1:7" s="25" customFormat="1" x14ac:dyDescent="0.2">
      <c r="A92" s="58" t="s">
        <v>92</v>
      </c>
      <c r="B92" s="80" t="s">
        <v>321</v>
      </c>
      <c r="C92" s="91">
        <v>1</v>
      </c>
      <c r="D92" s="81" t="s">
        <v>79</v>
      </c>
      <c r="E92" s="49"/>
      <c r="F92" s="49"/>
      <c r="G92" s="42">
        <f>SUM(E92,F92)*C92</f>
        <v>0</v>
      </c>
    </row>
    <row r="93" spans="1:7" s="25" customFormat="1" x14ac:dyDescent="0.2">
      <c r="A93" s="58" t="s">
        <v>93</v>
      </c>
      <c r="B93" s="80" t="s">
        <v>78</v>
      </c>
      <c r="C93" s="91">
        <v>50</v>
      </c>
      <c r="D93" s="81" t="s">
        <v>62</v>
      </c>
      <c r="E93" s="49"/>
      <c r="F93" s="49"/>
      <c r="G93" s="42">
        <f>SUM(E93,F93)*C93</f>
        <v>0</v>
      </c>
    </row>
    <row r="94" spans="1:7" x14ac:dyDescent="0.2">
      <c r="A94" s="58" t="s">
        <v>95</v>
      </c>
      <c r="B94" s="80" t="s">
        <v>123</v>
      </c>
      <c r="C94" s="91">
        <v>4</v>
      </c>
      <c r="D94" s="81" t="s">
        <v>62</v>
      </c>
      <c r="E94" s="49"/>
      <c r="F94" s="49"/>
      <c r="G94" s="42">
        <f>SUM(E94,F94)*C94</f>
        <v>0</v>
      </c>
    </row>
    <row r="95" spans="1:7" x14ac:dyDescent="0.2">
      <c r="A95" s="58" t="s">
        <v>319</v>
      </c>
      <c r="B95" s="80" t="s">
        <v>124</v>
      </c>
      <c r="C95" s="91">
        <v>2</v>
      </c>
      <c r="D95" s="81" t="s">
        <v>79</v>
      </c>
      <c r="E95" s="49"/>
      <c r="F95" s="49"/>
      <c r="G95" s="42">
        <f>SUM(E95,F95)*C95</f>
        <v>0</v>
      </c>
    </row>
    <row r="96" spans="1:7" s="25" customFormat="1" x14ac:dyDescent="0.2">
      <c r="A96" s="99">
        <v>3</v>
      </c>
      <c r="B96" s="24" t="s">
        <v>322</v>
      </c>
      <c r="C96" s="88"/>
      <c r="D96" s="85"/>
      <c r="E96" s="82"/>
      <c r="F96" s="82"/>
      <c r="G96" s="87"/>
    </row>
    <row r="97" spans="1:7" s="25" customFormat="1" x14ac:dyDescent="0.2">
      <c r="A97" s="39" t="s">
        <v>30</v>
      </c>
      <c r="B97" s="80" t="s">
        <v>99</v>
      </c>
      <c r="C97" s="91">
        <v>100</v>
      </c>
      <c r="D97" s="81" t="s">
        <v>62</v>
      </c>
      <c r="E97" s="49"/>
      <c r="F97" s="49"/>
      <c r="G97" s="42">
        <f>SUM(E97,F97)*C97</f>
        <v>0</v>
      </c>
    </row>
    <row r="98" spans="1:7" s="25" customFormat="1" x14ac:dyDescent="0.2">
      <c r="A98" s="39" t="s">
        <v>40</v>
      </c>
      <c r="B98" s="80" t="s">
        <v>78</v>
      </c>
      <c r="C98" s="91">
        <v>100</v>
      </c>
      <c r="D98" s="81" t="s">
        <v>62</v>
      </c>
      <c r="E98" s="49"/>
      <c r="F98" s="49"/>
      <c r="G98" s="42">
        <f>SUM(E98,F98)*C98</f>
        <v>0</v>
      </c>
    </row>
    <row r="99" spans="1:7" s="25" customFormat="1" x14ac:dyDescent="0.2">
      <c r="A99" s="39" t="s">
        <v>68</v>
      </c>
      <c r="B99" s="80" t="s">
        <v>91</v>
      </c>
      <c r="C99" s="91">
        <v>2</v>
      </c>
      <c r="D99" s="81" t="s">
        <v>62</v>
      </c>
      <c r="E99" s="49"/>
      <c r="F99" s="49"/>
      <c r="G99" s="42">
        <f>SUM(E99:F99)*C99</f>
        <v>0</v>
      </c>
    </row>
    <row r="100" spans="1:7" s="8" customFormat="1" ht="25.5" x14ac:dyDescent="0.2">
      <c r="A100" s="39" t="s">
        <v>69</v>
      </c>
      <c r="B100" s="80" t="s">
        <v>323</v>
      </c>
      <c r="C100" s="91">
        <v>1</v>
      </c>
      <c r="D100" s="81" t="s">
        <v>79</v>
      </c>
      <c r="E100" s="49"/>
      <c r="F100" s="49"/>
      <c r="G100" s="42">
        <f>SUM(E100:F100)*C100</f>
        <v>0</v>
      </c>
    </row>
    <row r="101" spans="1:7" s="25" customFormat="1" x14ac:dyDescent="0.2">
      <c r="A101" s="39" t="s">
        <v>70</v>
      </c>
      <c r="B101" s="80" t="s">
        <v>94</v>
      </c>
      <c r="C101" s="91">
        <v>1</v>
      </c>
      <c r="D101" s="81" t="s">
        <v>79</v>
      </c>
      <c r="E101" s="49"/>
      <c r="F101" s="49"/>
      <c r="G101" s="42">
        <f>SUM(E101:F101)*C101</f>
        <v>0</v>
      </c>
    </row>
    <row r="102" spans="1:7" s="25" customFormat="1" x14ac:dyDescent="0.2">
      <c r="A102" s="39" t="s">
        <v>71</v>
      </c>
      <c r="B102" s="80" t="s">
        <v>96</v>
      </c>
      <c r="C102" s="91">
        <v>1</v>
      </c>
      <c r="D102" s="81" t="s">
        <v>79</v>
      </c>
      <c r="E102" s="49"/>
      <c r="F102" s="49"/>
      <c r="G102" s="42">
        <f>SUM(E102:F102)*C102</f>
        <v>0</v>
      </c>
    </row>
    <row r="103" spans="1:7" s="25" customFormat="1" x14ac:dyDescent="0.2">
      <c r="A103" s="39" t="s">
        <v>72</v>
      </c>
      <c r="B103" s="80" t="s">
        <v>97</v>
      </c>
      <c r="C103" s="91">
        <v>60</v>
      </c>
      <c r="D103" s="81" t="s">
        <v>62</v>
      </c>
      <c r="E103" s="49"/>
      <c r="F103" s="49"/>
      <c r="G103" s="42">
        <f t="shared" ref="G103:G108" si="17">SUM(E103,F103)*C103</f>
        <v>0</v>
      </c>
    </row>
    <row r="104" spans="1:7" s="25" customFormat="1" x14ac:dyDescent="0.2">
      <c r="A104" s="39" t="s">
        <v>73</v>
      </c>
      <c r="B104" s="80" t="s">
        <v>98</v>
      </c>
      <c r="C104" s="91">
        <v>25</v>
      </c>
      <c r="D104" s="81" t="s">
        <v>79</v>
      </c>
      <c r="E104" s="49"/>
      <c r="F104" s="49"/>
      <c r="G104" s="42">
        <f t="shared" si="17"/>
        <v>0</v>
      </c>
    </row>
    <row r="105" spans="1:7" s="25" customFormat="1" x14ac:dyDescent="0.2">
      <c r="A105" s="39" t="s">
        <v>102</v>
      </c>
      <c r="B105" s="80" t="s">
        <v>103</v>
      </c>
      <c r="C105" s="91">
        <v>1</v>
      </c>
      <c r="D105" s="81" t="s">
        <v>79</v>
      </c>
      <c r="E105" s="49"/>
      <c r="F105" s="48" t="s">
        <v>29</v>
      </c>
      <c r="G105" s="42">
        <f t="shared" si="17"/>
        <v>0</v>
      </c>
    </row>
    <row r="106" spans="1:7" s="25" customFormat="1" x14ac:dyDescent="0.2">
      <c r="A106" s="39" t="s">
        <v>104</v>
      </c>
      <c r="B106" s="80" t="s">
        <v>105</v>
      </c>
      <c r="C106" s="91">
        <v>1</v>
      </c>
      <c r="D106" s="81" t="s">
        <v>79</v>
      </c>
      <c r="E106" s="49"/>
      <c r="F106" s="49"/>
      <c r="G106" s="42">
        <f t="shared" si="17"/>
        <v>0</v>
      </c>
    </row>
    <row r="107" spans="1:7" s="25" customFormat="1" x14ac:dyDescent="0.2">
      <c r="A107" s="39" t="s">
        <v>106</v>
      </c>
      <c r="B107" s="80" t="s">
        <v>107</v>
      </c>
      <c r="C107" s="91">
        <v>1</v>
      </c>
      <c r="D107" s="81" t="s">
        <v>79</v>
      </c>
      <c r="E107" s="49"/>
      <c r="F107" s="49"/>
      <c r="G107" s="42">
        <f t="shared" si="17"/>
        <v>0</v>
      </c>
    </row>
    <row r="108" spans="1:7" s="25" customFormat="1" x14ac:dyDescent="0.2">
      <c r="A108" s="39" t="s">
        <v>108</v>
      </c>
      <c r="B108" s="80" t="s">
        <v>100</v>
      </c>
      <c r="C108" s="91">
        <v>1</v>
      </c>
      <c r="D108" s="81" t="s">
        <v>79</v>
      </c>
      <c r="E108" s="49"/>
      <c r="F108" s="49"/>
      <c r="G108" s="42">
        <f t="shared" si="17"/>
        <v>0</v>
      </c>
    </row>
    <row r="109" spans="1:7" s="25" customFormat="1" ht="38.25" x14ac:dyDescent="0.2">
      <c r="A109" s="39" t="s">
        <v>118</v>
      </c>
      <c r="B109" s="80" t="s">
        <v>324</v>
      </c>
      <c r="C109" s="91">
        <v>2</v>
      </c>
      <c r="D109" s="81" t="s">
        <v>79</v>
      </c>
      <c r="E109" s="49"/>
      <c r="F109" s="49"/>
      <c r="G109" s="42">
        <f t="shared" ref="G109" si="18">SUM(E109:F109)*C109</f>
        <v>0</v>
      </c>
    </row>
    <row r="110" spans="1:7" s="25" customFormat="1" x14ac:dyDescent="0.2">
      <c r="A110" s="39" t="s">
        <v>119</v>
      </c>
      <c r="B110" s="80" t="s">
        <v>78</v>
      </c>
      <c r="C110" s="91">
        <v>50</v>
      </c>
      <c r="D110" s="81" t="s">
        <v>62</v>
      </c>
      <c r="E110" s="49"/>
      <c r="F110" s="49"/>
      <c r="G110" s="42">
        <f>SUM(E110:F110)*C110</f>
        <v>0</v>
      </c>
    </row>
    <row r="111" spans="1:7" s="25" customFormat="1" x14ac:dyDescent="0.2">
      <c r="A111" s="39" t="s">
        <v>120</v>
      </c>
      <c r="B111" s="80" t="s">
        <v>99</v>
      </c>
      <c r="C111" s="91">
        <v>50</v>
      </c>
      <c r="D111" s="81" t="s">
        <v>62</v>
      </c>
      <c r="E111" s="49"/>
      <c r="F111" s="49"/>
      <c r="G111" s="42">
        <f>SUM(E111:F111)*C111</f>
        <v>0</v>
      </c>
    </row>
    <row r="112" spans="1:7" s="25" customFormat="1" x14ac:dyDescent="0.2">
      <c r="A112" s="39" t="s">
        <v>134</v>
      </c>
      <c r="B112" s="80" t="s">
        <v>160</v>
      </c>
      <c r="C112" s="91">
        <v>4</v>
      </c>
      <c r="D112" s="81" t="s">
        <v>62</v>
      </c>
      <c r="E112" s="49"/>
      <c r="F112" s="49"/>
      <c r="G112" s="42">
        <f t="shared" ref="G112:G117" si="19">SUM(E112:F112)*C112</f>
        <v>0</v>
      </c>
    </row>
    <row r="113" spans="1:7" s="25" customFormat="1" x14ac:dyDescent="0.2">
      <c r="A113" s="39" t="s">
        <v>136</v>
      </c>
      <c r="B113" s="80" t="s">
        <v>161</v>
      </c>
      <c r="C113" s="91">
        <v>1</v>
      </c>
      <c r="D113" s="81" t="s">
        <v>79</v>
      </c>
      <c r="E113" s="49"/>
      <c r="F113" s="49"/>
      <c r="G113" s="42">
        <f t="shared" si="19"/>
        <v>0</v>
      </c>
    </row>
    <row r="114" spans="1:7" s="25" customFormat="1" x14ac:dyDescent="0.2">
      <c r="A114" s="39" t="s">
        <v>137</v>
      </c>
      <c r="B114" s="80" t="s">
        <v>146</v>
      </c>
      <c r="C114" s="91">
        <v>1</v>
      </c>
      <c r="D114" s="81" t="s">
        <v>79</v>
      </c>
      <c r="E114" s="49"/>
      <c r="F114" s="49"/>
      <c r="G114" s="42">
        <f t="shared" si="19"/>
        <v>0</v>
      </c>
    </row>
    <row r="115" spans="1:7" s="25" customFormat="1" x14ac:dyDescent="0.2">
      <c r="A115" s="39" t="s">
        <v>138</v>
      </c>
      <c r="B115" s="80" t="s">
        <v>147</v>
      </c>
      <c r="C115" s="91">
        <v>1</v>
      </c>
      <c r="D115" s="81" t="s">
        <v>79</v>
      </c>
      <c r="E115" s="49"/>
      <c r="F115" s="49"/>
      <c r="G115" s="42">
        <f t="shared" si="19"/>
        <v>0</v>
      </c>
    </row>
    <row r="116" spans="1:7" s="25" customFormat="1" x14ac:dyDescent="0.2">
      <c r="A116" s="39" t="s">
        <v>140</v>
      </c>
      <c r="B116" s="80" t="s">
        <v>148</v>
      </c>
      <c r="C116" s="91">
        <v>3</v>
      </c>
      <c r="D116" s="81" t="s">
        <v>62</v>
      </c>
      <c r="E116" s="49"/>
      <c r="F116" s="49"/>
      <c r="G116" s="42">
        <f t="shared" si="19"/>
        <v>0</v>
      </c>
    </row>
    <row r="117" spans="1:7" s="25" customFormat="1" x14ac:dyDescent="0.2">
      <c r="A117" s="39" t="s">
        <v>141</v>
      </c>
      <c r="B117" s="80" t="s">
        <v>149</v>
      </c>
      <c r="C117" s="91">
        <v>1</v>
      </c>
      <c r="D117" s="81" t="s">
        <v>79</v>
      </c>
      <c r="E117" s="49"/>
      <c r="F117" s="49"/>
      <c r="G117" s="42">
        <f t="shared" si="19"/>
        <v>0</v>
      </c>
    </row>
    <row r="118" spans="1:7" s="25" customFormat="1" x14ac:dyDescent="0.2">
      <c r="A118" s="99">
        <v>4</v>
      </c>
      <c r="B118" s="24" t="s">
        <v>325</v>
      </c>
      <c r="C118" s="88"/>
      <c r="D118" s="85"/>
      <c r="E118" s="82"/>
      <c r="F118" s="82"/>
      <c r="G118" s="87"/>
    </row>
    <row r="119" spans="1:7" ht="25.5" x14ac:dyDescent="0.2">
      <c r="A119" s="39" t="s">
        <v>41</v>
      </c>
      <c r="B119" s="80" t="s">
        <v>128</v>
      </c>
      <c r="C119" s="91">
        <v>150</v>
      </c>
      <c r="D119" s="81" t="s">
        <v>62</v>
      </c>
      <c r="E119" s="49"/>
      <c r="F119" s="49"/>
      <c r="G119" s="42">
        <f>SUM(E119,F119)*C119</f>
        <v>0</v>
      </c>
    </row>
    <row r="120" spans="1:7" x14ac:dyDescent="0.2">
      <c r="A120" s="39" t="s">
        <v>42</v>
      </c>
      <c r="B120" s="80" t="s">
        <v>129</v>
      </c>
      <c r="C120" s="91">
        <v>100</v>
      </c>
      <c r="D120" s="81" t="s">
        <v>62</v>
      </c>
      <c r="E120" s="49"/>
      <c r="F120" s="49"/>
      <c r="G120" s="42">
        <f>SUM(E120,F120)*C120</f>
        <v>0</v>
      </c>
    </row>
    <row r="121" spans="1:7" ht="38.25" x14ac:dyDescent="0.2">
      <c r="A121" s="39" t="s">
        <v>43</v>
      </c>
      <c r="B121" s="80" t="s">
        <v>130</v>
      </c>
      <c r="C121" s="91">
        <v>4</v>
      </c>
      <c r="D121" s="81" t="s">
        <v>79</v>
      </c>
      <c r="E121" s="49"/>
      <c r="F121" s="49"/>
      <c r="G121" s="42">
        <f>SUM(E121:F121)*C121</f>
        <v>0</v>
      </c>
    </row>
    <row r="122" spans="1:7" x14ac:dyDescent="0.2">
      <c r="A122" s="39" t="s">
        <v>75</v>
      </c>
      <c r="B122" s="80" t="s">
        <v>115</v>
      </c>
      <c r="C122" s="91">
        <v>6</v>
      </c>
      <c r="D122" s="81" t="s">
        <v>62</v>
      </c>
      <c r="E122" s="49"/>
      <c r="F122" s="49"/>
      <c r="G122" s="42">
        <f t="shared" ref="G122:G127" si="20">SUM(E122,F122)*C122</f>
        <v>0</v>
      </c>
    </row>
    <row r="123" spans="1:7" x14ac:dyDescent="0.2">
      <c r="A123" s="39" t="s">
        <v>109</v>
      </c>
      <c r="B123" s="80" t="s">
        <v>116</v>
      </c>
      <c r="C123" s="91">
        <v>4</v>
      </c>
      <c r="D123" s="81" t="s">
        <v>79</v>
      </c>
      <c r="E123" s="49"/>
      <c r="F123" s="49"/>
      <c r="G123" s="42">
        <f t="shared" si="20"/>
        <v>0</v>
      </c>
    </row>
    <row r="124" spans="1:7" x14ac:dyDescent="0.2">
      <c r="A124" s="39" t="s">
        <v>110</v>
      </c>
      <c r="B124" s="80" t="s">
        <v>131</v>
      </c>
      <c r="C124" s="91">
        <v>2</v>
      </c>
      <c r="D124" s="81" t="s">
        <v>79</v>
      </c>
      <c r="E124" s="49"/>
      <c r="F124" s="49"/>
      <c r="G124" s="42">
        <f t="shared" si="20"/>
        <v>0</v>
      </c>
    </row>
    <row r="125" spans="1:7" x14ac:dyDescent="0.2">
      <c r="A125" s="39" t="s">
        <v>111</v>
      </c>
      <c r="B125" s="80" t="s">
        <v>117</v>
      </c>
      <c r="C125" s="91">
        <v>2</v>
      </c>
      <c r="D125" s="81" t="s">
        <v>79</v>
      </c>
      <c r="E125" s="49"/>
      <c r="F125" s="49"/>
      <c r="G125" s="42">
        <f t="shared" si="20"/>
        <v>0</v>
      </c>
    </row>
    <row r="126" spans="1:7" x14ac:dyDescent="0.2">
      <c r="A126" s="39" t="s">
        <v>122</v>
      </c>
      <c r="B126" s="80" t="s">
        <v>132</v>
      </c>
      <c r="C126" s="91">
        <v>1</v>
      </c>
      <c r="D126" s="81" t="s">
        <v>79</v>
      </c>
      <c r="E126" s="49"/>
      <c r="F126" s="49"/>
      <c r="G126" s="42">
        <f t="shared" si="20"/>
        <v>0</v>
      </c>
    </row>
    <row r="127" spans="1:7" x14ac:dyDescent="0.2">
      <c r="A127" s="39" t="s">
        <v>150</v>
      </c>
      <c r="B127" s="80" t="s">
        <v>133</v>
      </c>
      <c r="C127" s="91">
        <v>1</v>
      </c>
      <c r="D127" s="81" t="s">
        <v>79</v>
      </c>
      <c r="E127" s="49"/>
      <c r="F127" s="49"/>
      <c r="G127" s="42">
        <f t="shared" si="20"/>
        <v>0</v>
      </c>
    </row>
    <row r="128" spans="1:7" x14ac:dyDescent="0.2">
      <c r="A128" s="39" t="s">
        <v>126</v>
      </c>
      <c r="B128" s="80" t="s">
        <v>135</v>
      </c>
      <c r="C128" s="91">
        <v>2</v>
      </c>
      <c r="D128" s="81" t="s">
        <v>79</v>
      </c>
      <c r="E128" s="49"/>
      <c r="F128" s="49"/>
      <c r="G128" s="42">
        <f t="shared" ref="G128:G139" si="21">SUM(E128:F128)*C128</f>
        <v>0</v>
      </c>
    </row>
    <row r="129" spans="1:7" ht="38.25" x14ac:dyDescent="0.2">
      <c r="A129" s="39" t="s">
        <v>151</v>
      </c>
      <c r="B129" s="80" t="s">
        <v>326</v>
      </c>
      <c r="C129" s="91">
        <v>1</v>
      </c>
      <c r="D129" s="81" t="s">
        <v>79</v>
      </c>
      <c r="E129" s="48" t="s">
        <v>29</v>
      </c>
      <c r="F129" s="49"/>
      <c r="G129" s="42">
        <f t="shared" si="21"/>
        <v>0</v>
      </c>
    </row>
    <row r="130" spans="1:7" ht="38.25" x14ac:dyDescent="0.2">
      <c r="A130" s="39" t="s">
        <v>152</v>
      </c>
      <c r="B130" s="80" t="s">
        <v>327</v>
      </c>
      <c r="C130" s="91">
        <v>1</v>
      </c>
      <c r="D130" s="81" t="s">
        <v>79</v>
      </c>
      <c r="E130" s="49"/>
      <c r="F130" s="49"/>
      <c r="G130" s="42">
        <f t="shared" si="21"/>
        <v>0</v>
      </c>
    </row>
    <row r="131" spans="1:7" x14ac:dyDescent="0.2">
      <c r="A131" s="39" t="s">
        <v>153</v>
      </c>
      <c r="B131" s="80" t="s">
        <v>139</v>
      </c>
      <c r="C131" s="91">
        <v>1</v>
      </c>
      <c r="D131" s="81" t="s">
        <v>79</v>
      </c>
      <c r="E131" s="49"/>
      <c r="F131" s="49"/>
      <c r="G131" s="42">
        <f t="shared" si="21"/>
        <v>0</v>
      </c>
    </row>
    <row r="132" spans="1:7" ht="25.5" x14ac:dyDescent="0.2">
      <c r="A132" s="39" t="s">
        <v>328</v>
      </c>
      <c r="B132" s="80" t="s">
        <v>121</v>
      </c>
      <c r="C132" s="91">
        <v>1</v>
      </c>
      <c r="D132" s="81" t="s">
        <v>79</v>
      </c>
      <c r="E132" s="49"/>
      <c r="F132" s="49"/>
      <c r="G132" s="42">
        <f t="shared" si="21"/>
        <v>0</v>
      </c>
    </row>
    <row r="133" spans="1:7" x14ac:dyDescent="0.2">
      <c r="A133" s="39" t="s">
        <v>329</v>
      </c>
      <c r="B133" s="80" t="s">
        <v>81</v>
      </c>
      <c r="C133" s="91">
        <v>50</v>
      </c>
      <c r="D133" s="81" t="s">
        <v>62</v>
      </c>
      <c r="E133" s="49"/>
      <c r="F133" s="49"/>
      <c r="G133" s="42">
        <f t="shared" si="21"/>
        <v>0</v>
      </c>
    </row>
    <row r="134" spans="1:7" x14ac:dyDescent="0.2">
      <c r="A134" s="39" t="s">
        <v>330</v>
      </c>
      <c r="B134" s="80" t="s">
        <v>83</v>
      </c>
      <c r="C134" s="91">
        <v>2</v>
      </c>
      <c r="D134" s="81" t="s">
        <v>79</v>
      </c>
      <c r="E134" s="49"/>
      <c r="F134" s="49"/>
      <c r="G134" s="42">
        <f t="shared" si="21"/>
        <v>0</v>
      </c>
    </row>
    <row r="135" spans="1:7" x14ac:dyDescent="0.2">
      <c r="A135" s="39" t="s">
        <v>331</v>
      </c>
      <c r="B135" s="80" t="s">
        <v>142</v>
      </c>
      <c r="C135" s="91">
        <v>30</v>
      </c>
      <c r="D135" s="81" t="s">
        <v>79</v>
      </c>
      <c r="E135" s="49"/>
      <c r="F135" s="48" t="s">
        <v>80</v>
      </c>
      <c r="G135" s="42">
        <f t="shared" si="21"/>
        <v>0</v>
      </c>
    </row>
    <row r="136" spans="1:7" x14ac:dyDescent="0.2">
      <c r="A136" s="39" t="s">
        <v>332</v>
      </c>
      <c r="B136" s="80" t="s">
        <v>143</v>
      </c>
      <c r="C136" s="91">
        <v>20</v>
      </c>
      <c r="D136" s="81" t="s">
        <v>79</v>
      </c>
      <c r="E136" s="49"/>
      <c r="F136" s="48" t="s">
        <v>80</v>
      </c>
      <c r="G136" s="42">
        <f t="shared" si="21"/>
        <v>0</v>
      </c>
    </row>
    <row r="137" spans="1:7" ht="25.5" x14ac:dyDescent="0.2">
      <c r="A137" s="39" t="s">
        <v>333</v>
      </c>
      <c r="B137" s="80" t="s">
        <v>144</v>
      </c>
      <c r="C137" s="91">
        <v>6</v>
      </c>
      <c r="D137" s="81" t="s">
        <v>79</v>
      </c>
      <c r="E137" s="49"/>
      <c r="F137" s="48" t="s">
        <v>80</v>
      </c>
      <c r="G137" s="42">
        <f t="shared" si="21"/>
        <v>0</v>
      </c>
    </row>
    <row r="138" spans="1:7" x14ac:dyDescent="0.2">
      <c r="A138" s="39" t="s">
        <v>334</v>
      </c>
      <c r="B138" s="80" t="s">
        <v>89</v>
      </c>
      <c r="C138" s="91">
        <v>1</v>
      </c>
      <c r="D138" s="81" t="s">
        <v>77</v>
      </c>
      <c r="E138" s="49"/>
      <c r="F138" s="49"/>
      <c r="G138" s="42">
        <f>SUM(E138:F138)*C138</f>
        <v>0</v>
      </c>
    </row>
    <row r="139" spans="1:7" x14ac:dyDescent="0.2">
      <c r="A139" s="39" t="s">
        <v>335</v>
      </c>
      <c r="B139" s="80" t="s">
        <v>145</v>
      </c>
      <c r="C139" s="91">
        <v>1</v>
      </c>
      <c r="D139" s="81" t="s">
        <v>79</v>
      </c>
      <c r="E139" s="49"/>
      <c r="F139" s="49"/>
      <c r="G139" s="42">
        <f t="shared" si="21"/>
        <v>0</v>
      </c>
    </row>
    <row r="140" spans="1:7" x14ac:dyDescent="0.2">
      <c r="A140" s="39" t="s">
        <v>336</v>
      </c>
      <c r="B140" s="80" t="s">
        <v>337</v>
      </c>
      <c r="C140" s="91">
        <v>20</v>
      </c>
      <c r="D140" s="81" t="s">
        <v>62</v>
      </c>
      <c r="E140" s="49"/>
      <c r="F140" s="49"/>
      <c r="G140" s="42">
        <f>SUM(E140,F140)*C140</f>
        <v>0</v>
      </c>
    </row>
    <row r="141" spans="1:7" x14ac:dyDescent="0.2">
      <c r="A141" s="39" t="s">
        <v>338</v>
      </c>
      <c r="B141" s="80" t="s">
        <v>339</v>
      </c>
      <c r="C141" s="91">
        <v>8</v>
      </c>
      <c r="D141" s="81" t="s">
        <v>79</v>
      </c>
      <c r="E141" s="49"/>
      <c r="F141" s="49"/>
      <c r="G141" s="42">
        <f>SUM(E141,F141)*C141</f>
        <v>0</v>
      </c>
    </row>
    <row r="142" spans="1:7" x14ac:dyDescent="0.2">
      <c r="A142" s="39" t="s">
        <v>340</v>
      </c>
      <c r="B142" s="80" t="s">
        <v>341</v>
      </c>
      <c r="C142" s="91">
        <v>1</v>
      </c>
      <c r="D142" s="81" t="s">
        <v>79</v>
      </c>
      <c r="E142" s="49"/>
      <c r="F142" s="49"/>
      <c r="G142" s="42">
        <f>SUM(E142,F142)*C142</f>
        <v>0</v>
      </c>
    </row>
    <row r="143" spans="1:7" x14ac:dyDescent="0.2">
      <c r="A143" s="39" t="s">
        <v>342</v>
      </c>
      <c r="B143" s="80" t="s">
        <v>125</v>
      </c>
      <c r="C143" s="91">
        <v>1</v>
      </c>
      <c r="D143" s="81" t="s">
        <v>79</v>
      </c>
      <c r="E143" s="49"/>
      <c r="F143" s="49"/>
      <c r="G143" s="42">
        <f>SUM(E143:F143)*C143</f>
        <v>0</v>
      </c>
    </row>
    <row r="144" spans="1:7" x14ac:dyDescent="0.2">
      <c r="A144" s="39" t="s">
        <v>343</v>
      </c>
      <c r="B144" s="80" t="s">
        <v>101</v>
      </c>
      <c r="C144" s="91">
        <v>1</v>
      </c>
      <c r="D144" s="81" t="s">
        <v>79</v>
      </c>
      <c r="E144" s="49"/>
      <c r="F144" s="48" t="s">
        <v>29</v>
      </c>
      <c r="G144" s="42">
        <f>SUM(E144,F144)*C144</f>
        <v>0</v>
      </c>
    </row>
    <row r="145" spans="1:7" s="26" customFormat="1" x14ac:dyDescent="0.2">
      <c r="A145" s="99">
        <v>5</v>
      </c>
      <c r="B145" s="24" t="s">
        <v>112</v>
      </c>
      <c r="C145" s="88" t="s">
        <v>113</v>
      </c>
      <c r="D145" s="85"/>
      <c r="E145" s="82"/>
      <c r="F145" s="82"/>
      <c r="G145" s="87"/>
    </row>
    <row r="146" spans="1:7" s="26" customFormat="1" x14ac:dyDescent="0.2">
      <c r="A146" s="39" t="s">
        <v>20</v>
      </c>
      <c r="B146" s="80" t="s">
        <v>114</v>
      </c>
      <c r="C146" s="91">
        <v>50</v>
      </c>
      <c r="D146" s="81" t="s">
        <v>79</v>
      </c>
      <c r="E146" s="49"/>
      <c r="F146" s="49"/>
      <c r="G146" s="42">
        <f>SUM(E146:F146)*C146</f>
        <v>0</v>
      </c>
    </row>
    <row r="147" spans="1:7" s="26" customFormat="1" ht="38.25" x14ac:dyDescent="0.2">
      <c r="A147" s="39" t="s">
        <v>21</v>
      </c>
      <c r="B147" s="80" t="s">
        <v>243</v>
      </c>
      <c r="C147" s="91">
        <v>2</v>
      </c>
      <c r="D147" s="81" t="s">
        <v>79</v>
      </c>
      <c r="E147" s="48" t="s">
        <v>29</v>
      </c>
      <c r="F147" s="49"/>
      <c r="G147" s="42">
        <f>SUM(E147:F147)*C147</f>
        <v>0</v>
      </c>
    </row>
    <row r="148" spans="1:7" s="26" customFormat="1" x14ac:dyDescent="0.2">
      <c r="A148" s="39" t="s">
        <v>22</v>
      </c>
      <c r="B148" s="80" t="s">
        <v>159</v>
      </c>
      <c r="C148" s="91">
        <v>1</v>
      </c>
      <c r="D148" s="81" t="s">
        <v>79</v>
      </c>
      <c r="E148" s="49"/>
      <c r="F148" s="49"/>
      <c r="G148" s="42">
        <f>SUM(E148:F148)*C148</f>
        <v>0</v>
      </c>
    </row>
    <row r="149" spans="1:7" s="8" customFormat="1" x14ac:dyDescent="0.2">
      <c r="A149" s="95"/>
      <c r="B149" s="96" t="s">
        <v>344</v>
      </c>
      <c r="C149" s="96"/>
      <c r="D149" s="96"/>
      <c r="E149" s="97">
        <f>SUMPRODUCT(E74:E148,C74:C148)</f>
        <v>0</v>
      </c>
      <c r="F149" s="97">
        <f>SUMPRODUCT(F74:F148,C74:C148)</f>
        <v>0</v>
      </c>
      <c r="G149" s="98">
        <f>SUM(G75:G148)</f>
        <v>0</v>
      </c>
    </row>
    <row r="150" spans="1:7" x14ac:dyDescent="0.2">
      <c r="A150" s="13" t="s">
        <v>162</v>
      </c>
      <c r="B150" s="14" t="s">
        <v>163</v>
      </c>
      <c r="C150" s="15"/>
      <c r="D150" s="53"/>
      <c r="E150" s="53"/>
      <c r="F150" s="53"/>
      <c r="G150" s="53"/>
    </row>
    <row r="151" spans="1:7" s="26" customFormat="1" x14ac:dyDescent="0.2">
      <c r="A151" s="99" t="s">
        <v>164</v>
      </c>
      <c r="B151" s="24" t="s">
        <v>427</v>
      </c>
      <c r="C151" s="88"/>
      <c r="D151" s="85"/>
      <c r="E151" s="82"/>
      <c r="F151" s="82"/>
      <c r="G151" s="87"/>
    </row>
    <row r="152" spans="1:7" s="26" customFormat="1" ht="39.75" customHeight="1" x14ac:dyDescent="0.2">
      <c r="A152" s="39" t="s">
        <v>13</v>
      </c>
      <c r="B152" s="84" t="s">
        <v>347</v>
      </c>
      <c r="C152" s="91">
        <v>1</v>
      </c>
      <c r="D152" s="85" t="s">
        <v>77</v>
      </c>
      <c r="E152" s="82" t="s">
        <v>29</v>
      </c>
      <c r="F152" s="106"/>
      <c r="G152" s="42">
        <f t="shared" ref="G152:G182" si="22">SUMPRODUCT(E152:F152)*C152</f>
        <v>0</v>
      </c>
    </row>
    <row r="153" spans="1:7" s="26" customFormat="1" ht="39.75" customHeight="1" x14ac:dyDescent="0.2">
      <c r="A153" s="39" t="s">
        <v>14</v>
      </c>
      <c r="B153" s="84" t="s">
        <v>348</v>
      </c>
      <c r="C153" s="91">
        <v>1</v>
      </c>
      <c r="D153" s="85" t="s">
        <v>77</v>
      </c>
      <c r="E153" s="82" t="s">
        <v>29</v>
      </c>
      <c r="F153" s="106"/>
      <c r="G153" s="42">
        <f t="shared" si="22"/>
        <v>0</v>
      </c>
    </row>
    <row r="154" spans="1:7" s="26" customFormat="1" ht="39.75" customHeight="1" x14ac:dyDescent="0.2">
      <c r="A154" s="39" t="s">
        <v>32</v>
      </c>
      <c r="B154" s="84" t="s">
        <v>349</v>
      </c>
      <c r="C154" s="91">
        <v>1</v>
      </c>
      <c r="D154" s="85" t="s">
        <v>77</v>
      </c>
      <c r="E154" s="82" t="s">
        <v>29</v>
      </c>
      <c r="F154" s="106"/>
      <c r="G154" s="42">
        <f t="shared" si="22"/>
        <v>0</v>
      </c>
    </row>
    <row r="155" spans="1:7" s="26" customFormat="1" ht="39.75" customHeight="1" x14ac:dyDescent="0.2">
      <c r="A155" s="39" t="s">
        <v>34</v>
      </c>
      <c r="B155" s="84" t="s">
        <v>350</v>
      </c>
      <c r="C155" s="91">
        <v>1</v>
      </c>
      <c r="D155" s="85" t="s">
        <v>77</v>
      </c>
      <c r="E155" s="82" t="s">
        <v>29</v>
      </c>
      <c r="F155" s="106"/>
      <c r="G155" s="42">
        <f t="shared" si="22"/>
        <v>0</v>
      </c>
    </row>
    <row r="156" spans="1:7" s="26" customFormat="1" ht="39.75" customHeight="1" x14ac:dyDescent="0.2">
      <c r="A156" s="39" t="s">
        <v>351</v>
      </c>
      <c r="B156" s="84" t="s">
        <v>352</v>
      </c>
      <c r="C156" s="91">
        <v>1</v>
      </c>
      <c r="D156" s="85" t="s">
        <v>77</v>
      </c>
      <c r="E156" s="82" t="s">
        <v>29</v>
      </c>
      <c r="F156" s="106"/>
      <c r="G156" s="42">
        <f t="shared" si="22"/>
        <v>0</v>
      </c>
    </row>
    <row r="157" spans="1:7" s="26" customFormat="1" ht="39.75" customHeight="1" x14ac:dyDescent="0.2">
      <c r="A157" s="39" t="s">
        <v>353</v>
      </c>
      <c r="B157" s="84" t="s">
        <v>354</v>
      </c>
      <c r="C157" s="91">
        <v>1</v>
      </c>
      <c r="D157" s="85" t="s">
        <v>77</v>
      </c>
      <c r="E157" s="82" t="s">
        <v>29</v>
      </c>
      <c r="F157" s="106"/>
      <c r="G157" s="42">
        <f t="shared" si="22"/>
        <v>0</v>
      </c>
    </row>
    <row r="158" spans="1:7" s="26" customFormat="1" ht="39.75" customHeight="1" x14ac:dyDescent="0.2">
      <c r="A158" s="39" t="s">
        <v>63</v>
      </c>
      <c r="B158" s="84" t="s">
        <v>355</v>
      </c>
      <c r="C158" s="91">
        <v>1</v>
      </c>
      <c r="D158" s="85" t="s">
        <v>77</v>
      </c>
      <c r="E158" s="82" t="s">
        <v>29</v>
      </c>
      <c r="F158" s="106"/>
      <c r="G158" s="42">
        <f t="shared" si="22"/>
        <v>0</v>
      </c>
    </row>
    <row r="159" spans="1:7" s="26" customFormat="1" ht="39.75" customHeight="1" x14ac:dyDescent="0.2">
      <c r="A159" s="39" t="s">
        <v>64</v>
      </c>
      <c r="B159" s="84" t="s">
        <v>356</v>
      </c>
      <c r="C159" s="91">
        <v>1</v>
      </c>
      <c r="D159" s="85" t="s">
        <v>77</v>
      </c>
      <c r="E159" s="82" t="s">
        <v>29</v>
      </c>
      <c r="F159" s="106"/>
      <c r="G159" s="42">
        <f t="shared" si="22"/>
        <v>0</v>
      </c>
    </row>
    <row r="160" spans="1:7" s="26" customFormat="1" ht="39.75" customHeight="1" x14ac:dyDescent="0.2">
      <c r="A160" s="39" t="s">
        <v>65</v>
      </c>
      <c r="B160" s="84" t="s">
        <v>357</v>
      </c>
      <c r="C160" s="91">
        <v>1</v>
      </c>
      <c r="D160" s="85" t="s">
        <v>77</v>
      </c>
      <c r="E160" s="82" t="s">
        <v>29</v>
      </c>
      <c r="F160" s="106"/>
      <c r="G160" s="42">
        <f t="shared" si="22"/>
        <v>0</v>
      </c>
    </row>
    <row r="161" spans="1:7" s="26" customFormat="1" ht="39.75" customHeight="1" x14ac:dyDescent="0.2">
      <c r="A161" s="39" t="s">
        <v>82</v>
      </c>
      <c r="B161" s="84" t="s">
        <v>358</v>
      </c>
      <c r="C161" s="91">
        <v>1</v>
      </c>
      <c r="D161" s="85" t="s">
        <v>77</v>
      </c>
      <c r="E161" s="82" t="s">
        <v>29</v>
      </c>
      <c r="F161" s="106"/>
      <c r="G161" s="42">
        <f t="shared" si="22"/>
        <v>0</v>
      </c>
    </row>
    <row r="162" spans="1:7" s="26" customFormat="1" ht="39.75" customHeight="1" x14ac:dyDescent="0.2">
      <c r="A162" s="39" t="s">
        <v>84</v>
      </c>
      <c r="B162" s="84" t="s">
        <v>359</v>
      </c>
      <c r="C162" s="91">
        <v>1</v>
      </c>
      <c r="D162" s="81" t="s">
        <v>79</v>
      </c>
      <c r="E162" s="106"/>
      <c r="F162" s="106"/>
      <c r="G162" s="42">
        <f t="shared" si="22"/>
        <v>0</v>
      </c>
    </row>
    <row r="163" spans="1:7" s="26" customFormat="1" ht="62.25" customHeight="1" x14ac:dyDescent="0.2">
      <c r="A163" s="39" t="s">
        <v>85</v>
      </c>
      <c r="B163" s="84" t="s">
        <v>360</v>
      </c>
      <c r="C163" s="91">
        <v>1</v>
      </c>
      <c r="D163" s="81" t="s">
        <v>79</v>
      </c>
      <c r="E163" s="106"/>
      <c r="F163" s="106"/>
      <c r="G163" s="42">
        <f t="shared" si="22"/>
        <v>0</v>
      </c>
    </row>
    <row r="164" spans="1:7" s="26" customFormat="1" ht="62.25" customHeight="1" x14ac:dyDescent="0.2">
      <c r="A164" s="39" t="s">
        <v>86</v>
      </c>
      <c r="B164" s="84" t="s">
        <v>361</v>
      </c>
      <c r="C164" s="91">
        <v>1</v>
      </c>
      <c r="D164" s="81" t="s">
        <v>79</v>
      </c>
      <c r="E164" s="106"/>
      <c r="F164" s="106"/>
      <c r="G164" s="42">
        <f t="shared" si="22"/>
        <v>0</v>
      </c>
    </row>
    <row r="165" spans="1:7" s="26" customFormat="1" ht="62.25" customHeight="1" x14ac:dyDescent="0.2">
      <c r="A165" s="39" t="s">
        <v>87</v>
      </c>
      <c r="B165" s="84" t="s">
        <v>362</v>
      </c>
      <c r="C165" s="91">
        <v>1</v>
      </c>
      <c r="D165" s="81" t="s">
        <v>79</v>
      </c>
      <c r="E165" s="106"/>
      <c r="F165" s="106"/>
      <c r="G165" s="42">
        <f t="shared" si="22"/>
        <v>0</v>
      </c>
    </row>
    <row r="166" spans="1:7" s="26" customFormat="1" ht="62.25" customHeight="1" x14ac:dyDescent="0.2">
      <c r="A166" s="39" t="s">
        <v>88</v>
      </c>
      <c r="B166" s="84" t="s">
        <v>363</v>
      </c>
      <c r="C166" s="91">
        <v>1</v>
      </c>
      <c r="D166" s="81" t="s">
        <v>79</v>
      </c>
      <c r="E166" s="106"/>
      <c r="F166" s="106"/>
      <c r="G166" s="42">
        <f t="shared" si="22"/>
        <v>0</v>
      </c>
    </row>
    <row r="167" spans="1:7" s="26" customFormat="1" ht="62.25" customHeight="1" x14ac:dyDescent="0.2">
      <c r="A167" s="39" t="s">
        <v>364</v>
      </c>
      <c r="B167" s="84" t="s">
        <v>365</v>
      </c>
      <c r="C167" s="91">
        <v>1</v>
      </c>
      <c r="D167" s="81" t="s">
        <v>79</v>
      </c>
      <c r="E167" s="106"/>
      <c r="F167" s="106"/>
      <c r="G167" s="42">
        <f t="shared" si="22"/>
        <v>0</v>
      </c>
    </row>
    <row r="168" spans="1:7" s="26" customFormat="1" ht="62.25" customHeight="1" x14ac:dyDescent="0.2">
      <c r="A168" s="39" t="s">
        <v>366</v>
      </c>
      <c r="B168" s="84" t="s">
        <v>367</v>
      </c>
      <c r="C168" s="91">
        <v>1</v>
      </c>
      <c r="D168" s="81" t="s">
        <v>79</v>
      </c>
      <c r="E168" s="106"/>
      <c r="F168" s="106"/>
      <c r="G168" s="42">
        <f t="shared" si="22"/>
        <v>0</v>
      </c>
    </row>
    <row r="169" spans="1:7" s="26" customFormat="1" ht="39.75" customHeight="1" x14ac:dyDescent="0.2">
      <c r="A169" s="39" t="s">
        <v>368</v>
      </c>
      <c r="B169" s="84" t="s">
        <v>369</v>
      </c>
      <c r="C169" s="91">
        <v>1</v>
      </c>
      <c r="D169" s="81" t="s">
        <v>79</v>
      </c>
      <c r="E169" s="106"/>
      <c r="F169" s="106"/>
      <c r="G169" s="42">
        <f t="shared" si="22"/>
        <v>0</v>
      </c>
    </row>
    <row r="170" spans="1:7" s="26" customFormat="1" ht="39.75" customHeight="1" x14ac:dyDescent="0.2">
      <c r="A170" s="39" t="s">
        <v>370</v>
      </c>
      <c r="B170" s="84" t="s">
        <v>371</v>
      </c>
      <c r="C170" s="91">
        <v>24</v>
      </c>
      <c r="D170" s="81" t="s">
        <v>79</v>
      </c>
      <c r="E170" s="106"/>
      <c r="F170" s="106"/>
      <c r="G170" s="42">
        <f t="shared" si="22"/>
        <v>0</v>
      </c>
    </row>
    <row r="171" spans="1:7" s="26" customFormat="1" ht="39.75" customHeight="1" x14ac:dyDescent="0.2">
      <c r="A171" s="39" t="s">
        <v>372</v>
      </c>
      <c r="B171" s="84" t="s">
        <v>373</v>
      </c>
      <c r="C171" s="91">
        <v>6</v>
      </c>
      <c r="D171" s="81" t="s">
        <v>79</v>
      </c>
      <c r="E171" s="106"/>
      <c r="F171" s="106"/>
      <c r="G171" s="42">
        <f t="shared" si="22"/>
        <v>0</v>
      </c>
    </row>
    <row r="172" spans="1:7" s="26" customFormat="1" ht="39.75" customHeight="1" x14ac:dyDescent="0.2">
      <c r="A172" s="39" t="s">
        <v>374</v>
      </c>
      <c r="B172" s="84" t="s">
        <v>375</v>
      </c>
      <c r="C172" s="91">
        <v>1</v>
      </c>
      <c r="D172" s="81" t="s">
        <v>79</v>
      </c>
      <c r="E172" s="106"/>
      <c r="F172" s="106"/>
      <c r="G172" s="42">
        <f t="shared" si="22"/>
        <v>0</v>
      </c>
    </row>
    <row r="173" spans="1:7" s="26" customFormat="1" ht="39.75" customHeight="1" x14ac:dyDescent="0.2">
      <c r="A173" s="39" t="s">
        <v>376</v>
      </c>
      <c r="B173" s="84" t="s">
        <v>377</v>
      </c>
      <c r="C173" s="91">
        <v>1</v>
      </c>
      <c r="D173" s="81" t="s">
        <v>79</v>
      </c>
      <c r="E173" s="106"/>
      <c r="F173" s="106"/>
      <c r="G173" s="42">
        <f t="shared" si="22"/>
        <v>0</v>
      </c>
    </row>
    <row r="174" spans="1:7" s="26" customFormat="1" ht="39.75" customHeight="1" x14ac:dyDescent="0.2">
      <c r="A174" s="39" t="s">
        <v>378</v>
      </c>
      <c r="B174" s="84" t="s">
        <v>379</v>
      </c>
      <c r="C174" s="91">
        <v>1</v>
      </c>
      <c r="D174" s="85" t="s">
        <v>380</v>
      </c>
      <c r="E174" s="106"/>
      <c r="F174" s="106"/>
      <c r="G174" s="42">
        <f t="shared" si="22"/>
        <v>0</v>
      </c>
    </row>
    <row r="175" spans="1:7" s="26" customFormat="1" ht="39.75" customHeight="1" x14ac:dyDescent="0.2">
      <c r="A175" s="39" t="s">
        <v>381</v>
      </c>
      <c r="B175" s="84" t="s">
        <v>382</v>
      </c>
      <c r="C175" s="91">
        <v>6</v>
      </c>
      <c r="D175" s="85" t="s">
        <v>62</v>
      </c>
      <c r="E175" s="106"/>
      <c r="F175" s="106"/>
      <c r="G175" s="42">
        <f t="shared" si="22"/>
        <v>0</v>
      </c>
    </row>
    <row r="176" spans="1:7" s="26" customFormat="1" ht="39.75" customHeight="1" x14ac:dyDescent="0.2">
      <c r="A176" s="39" t="s">
        <v>383</v>
      </c>
      <c r="B176" s="84" t="s">
        <v>384</v>
      </c>
      <c r="C176" s="91">
        <v>8</v>
      </c>
      <c r="D176" s="85" t="s">
        <v>380</v>
      </c>
      <c r="E176" s="106"/>
      <c r="F176" s="106"/>
      <c r="G176" s="42">
        <f t="shared" si="22"/>
        <v>0</v>
      </c>
    </row>
    <row r="177" spans="1:7" s="26" customFormat="1" ht="39.75" customHeight="1" x14ac:dyDescent="0.2">
      <c r="A177" s="39" t="s">
        <v>385</v>
      </c>
      <c r="B177" s="84" t="s">
        <v>386</v>
      </c>
      <c r="C177" s="91">
        <v>1</v>
      </c>
      <c r="D177" s="85" t="s">
        <v>380</v>
      </c>
      <c r="E177" s="106"/>
      <c r="F177" s="106"/>
      <c r="G177" s="42">
        <f t="shared" si="22"/>
        <v>0</v>
      </c>
    </row>
    <row r="178" spans="1:7" s="26" customFormat="1" ht="102.75" customHeight="1" x14ac:dyDescent="0.2">
      <c r="A178" s="39" t="s">
        <v>387</v>
      </c>
      <c r="B178" s="84" t="s">
        <v>388</v>
      </c>
      <c r="C178" s="91">
        <v>2</v>
      </c>
      <c r="D178" s="85" t="s">
        <v>77</v>
      </c>
      <c r="E178" s="106"/>
      <c r="F178" s="106"/>
      <c r="G178" s="42">
        <f t="shared" si="22"/>
        <v>0</v>
      </c>
    </row>
    <row r="179" spans="1:7" s="26" customFormat="1" ht="102.75" customHeight="1" x14ac:dyDescent="0.2">
      <c r="A179" s="39" t="s">
        <v>389</v>
      </c>
      <c r="B179" s="84" t="s">
        <v>390</v>
      </c>
      <c r="C179" s="91">
        <v>1</v>
      </c>
      <c r="D179" s="85" t="s">
        <v>77</v>
      </c>
      <c r="E179" s="106"/>
      <c r="F179" s="106"/>
      <c r="G179" s="42">
        <f t="shared" si="22"/>
        <v>0</v>
      </c>
    </row>
    <row r="180" spans="1:7" s="26" customFormat="1" ht="102.75" customHeight="1" x14ac:dyDescent="0.2">
      <c r="A180" s="39" t="s">
        <v>391</v>
      </c>
      <c r="B180" s="84" t="s">
        <v>392</v>
      </c>
      <c r="C180" s="91">
        <v>1</v>
      </c>
      <c r="D180" s="85" t="s">
        <v>77</v>
      </c>
      <c r="E180" s="106"/>
      <c r="F180" s="106"/>
      <c r="G180" s="42">
        <f t="shared" si="22"/>
        <v>0</v>
      </c>
    </row>
    <row r="181" spans="1:7" s="26" customFormat="1" ht="102.75" customHeight="1" x14ac:dyDescent="0.2">
      <c r="A181" s="39" t="s">
        <v>393</v>
      </c>
      <c r="B181" s="84" t="s">
        <v>394</v>
      </c>
      <c r="C181" s="91">
        <v>1</v>
      </c>
      <c r="D181" s="85" t="s">
        <v>77</v>
      </c>
      <c r="E181" s="106"/>
      <c r="F181" s="106"/>
      <c r="G181" s="42">
        <f t="shared" si="22"/>
        <v>0</v>
      </c>
    </row>
    <row r="182" spans="1:7" s="26" customFormat="1" ht="102.75" customHeight="1" x14ac:dyDescent="0.2">
      <c r="A182" s="39" t="s">
        <v>395</v>
      </c>
      <c r="B182" s="84" t="s">
        <v>396</v>
      </c>
      <c r="C182" s="91">
        <v>1</v>
      </c>
      <c r="D182" s="85" t="s">
        <v>77</v>
      </c>
      <c r="E182" s="106"/>
      <c r="F182" s="106"/>
      <c r="G182" s="42">
        <f t="shared" si="22"/>
        <v>0</v>
      </c>
    </row>
    <row r="183" spans="1:7" s="26" customFormat="1" ht="28.5" customHeight="1" x14ac:dyDescent="0.2">
      <c r="A183" s="39" t="s">
        <v>397</v>
      </c>
      <c r="B183" s="84" t="s">
        <v>398</v>
      </c>
      <c r="C183" s="91">
        <v>6</v>
      </c>
      <c r="D183" s="85" t="s">
        <v>79</v>
      </c>
      <c r="E183" s="106"/>
      <c r="F183" s="106"/>
      <c r="G183" s="42">
        <f t="shared" ref="G183:G194" si="23">SUMPRODUCT(E183:F183)*C183</f>
        <v>0</v>
      </c>
    </row>
    <row r="184" spans="1:7" s="26" customFormat="1" ht="28.5" customHeight="1" x14ac:dyDescent="0.2">
      <c r="A184" s="39" t="s">
        <v>399</v>
      </c>
      <c r="B184" s="84" t="s">
        <v>400</v>
      </c>
      <c r="C184" s="91">
        <v>4</v>
      </c>
      <c r="D184" s="85" t="s">
        <v>401</v>
      </c>
      <c r="E184" s="106"/>
      <c r="F184" s="106"/>
      <c r="G184" s="42">
        <f t="shared" si="23"/>
        <v>0</v>
      </c>
    </row>
    <row r="185" spans="1:7" s="26" customFormat="1" ht="28.5" customHeight="1" x14ac:dyDescent="0.2">
      <c r="A185" s="39" t="s">
        <v>402</v>
      </c>
      <c r="B185" s="84" t="s">
        <v>403</v>
      </c>
      <c r="C185" s="91">
        <v>40</v>
      </c>
      <c r="D185" s="85" t="s">
        <v>62</v>
      </c>
      <c r="E185" s="106"/>
      <c r="F185" s="106"/>
      <c r="G185" s="42">
        <f t="shared" si="23"/>
        <v>0</v>
      </c>
    </row>
    <row r="186" spans="1:7" s="26" customFormat="1" ht="28.5" customHeight="1" x14ac:dyDescent="0.2">
      <c r="A186" s="39" t="s">
        <v>404</v>
      </c>
      <c r="B186" s="84" t="s">
        <v>405</v>
      </c>
      <c r="C186" s="91">
        <v>100</v>
      </c>
      <c r="D186" s="85" t="s">
        <v>62</v>
      </c>
      <c r="E186" s="106"/>
      <c r="F186" s="106"/>
      <c r="G186" s="42">
        <f t="shared" si="23"/>
        <v>0</v>
      </c>
    </row>
    <row r="187" spans="1:7" s="26" customFormat="1" ht="28.5" customHeight="1" x14ac:dyDescent="0.2">
      <c r="A187" s="39" t="s">
        <v>406</v>
      </c>
      <c r="B187" s="84" t="s">
        <v>407</v>
      </c>
      <c r="C187" s="91">
        <v>40</v>
      </c>
      <c r="D187" s="85" t="s">
        <v>62</v>
      </c>
      <c r="E187" s="106"/>
      <c r="F187" s="106"/>
      <c r="G187" s="42">
        <f t="shared" si="23"/>
        <v>0</v>
      </c>
    </row>
    <row r="188" spans="1:7" s="26" customFormat="1" ht="28.5" customHeight="1" x14ac:dyDescent="0.2">
      <c r="A188" s="39" t="s">
        <v>408</v>
      </c>
      <c r="B188" s="84" t="s">
        <v>409</v>
      </c>
      <c r="C188" s="91">
        <v>60</v>
      </c>
      <c r="D188" s="85" t="s">
        <v>62</v>
      </c>
      <c r="E188" s="106"/>
      <c r="F188" s="106"/>
      <c r="G188" s="42">
        <f t="shared" si="23"/>
        <v>0</v>
      </c>
    </row>
    <row r="189" spans="1:7" s="26" customFormat="1" ht="28.5" customHeight="1" x14ac:dyDescent="0.2">
      <c r="A189" s="39" t="s">
        <v>410</v>
      </c>
      <c r="B189" s="84" t="s">
        <v>411</v>
      </c>
      <c r="C189" s="91">
        <v>1</v>
      </c>
      <c r="D189" s="81" t="s">
        <v>79</v>
      </c>
      <c r="E189" s="106"/>
      <c r="F189" s="106"/>
      <c r="G189" s="42">
        <f t="shared" si="23"/>
        <v>0</v>
      </c>
    </row>
    <row r="190" spans="1:7" s="26" customFormat="1" ht="28.5" customHeight="1" x14ac:dyDescent="0.2">
      <c r="A190" s="39" t="s">
        <v>410</v>
      </c>
      <c r="B190" s="84" t="s">
        <v>411</v>
      </c>
      <c r="C190" s="91">
        <v>1</v>
      </c>
      <c r="D190" s="81" t="s">
        <v>79</v>
      </c>
      <c r="E190" s="106"/>
      <c r="F190" s="106"/>
      <c r="G190" s="42">
        <f t="shared" si="23"/>
        <v>0</v>
      </c>
    </row>
    <row r="191" spans="1:7" s="26" customFormat="1" ht="28.5" customHeight="1" x14ac:dyDescent="0.2">
      <c r="A191" s="39" t="s">
        <v>402</v>
      </c>
      <c r="B191" s="100" t="s">
        <v>412</v>
      </c>
      <c r="C191" s="91">
        <v>40</v>
      </c>
      <c r="D191" s="85" t="s">
        <v>62</v>
      </c>
      <c r="E191" s="106"/>
      <c r="F191" s="106"/>
      <c r="G191" s="42">
        <f t="shared" si="23"/>
        <v>0</v>
      </c>
    </row>
    <row r="192" spans="1:7" s="26" customFormat="1" ht="28.5" customHeight="1" x14ac:dyDescent="0.2">
      <c r="A192" s="39" t="s">
        <v>404</v>
      </c>
      <c r="B192" s="100" t="s">
        <v>413</v>
      </c>
      <c r="C192" s="91">
        <v>100</v>
      </c>
      <c r="D192" s="85" t="s">
        <v>62</v>
      </c>
      <c r="E192" s="106"/>
      <c r="F192" s="106"/>
      <c r="G192" s="42">
        <f t="shared" si="23"/>
        <v>0</v>
      </c>
    </row>
    <row r="193" spans="1:7" s="26" customFormat="1" ht="28.5" customHeight="1" x14ac:dyDescent="0.2">
      <c r="A193" s="39" t="s">
        <v>406</v>
      </c>
      <c r="B193" s="100" t="s">
        <v>414</v>
      </c>
      <c r="C193" s="91">
        <v>40</v>
      </c>
      <c r="D193" s="85" t="s">
        <v>62</v>
      </c>
      <c r="E193" s="106"/>
      <c r="F193" s="106"/>
      <c r="G193" s="42">
        <f t="shared" si="23"/>
        <v>0</v>
      </c>
    </row>
    <row r="194" spans="1:7" s="26" customFormat="1" ht="28.5" customHeight="1" x14ac:dyDescent="0.2">
      <c r="A194" s="39" t="s">
        <v>408</v>
      </c>
      <c r="B194" s="100" t="s">
        <v>415</v>
      </c>
      <c r="C194" s="91">
        <v>60</v>
      </c>
      <c r="D194" s="85" t="s">
        <v>62</v>
      </c>
      <c r="E194" s="106"/>
      <c r="F194" s="106"/>
      <c r="G194" s="42">
        <f t="shared" si="23"/>
        <v>0</v>
      </c>
    </row>
    <row r="195" spans="1:7" s="26" customFormat="1" ht="31.5" customHeight="1" x14ac:dyDescent="0.2">
      <c r="A195" s="39" t="s">
        <v>410</v>
      </c>
      <c r="B195" s="84" t="s">
        <v>354</v>
      </c>
      <c r="C195" s="91">
        <v>1</v>
      </c>
      <c r="D195" s="85" t="s">
        <v>77</v>
      </c>
      <c r="E195" s="82" t="s">
        <v>29</v>
      </c>
      <c r="F195" s="106"/>
      <c r="G195" s="42">
        <f t="shared" ref="G195:G199" si="24">SUMPRODUCT(E195:F195)*C195</f>
        <v>0</v>
      </c>
    </row>
    <row r="196" spans="1:7" s="26" customFormat="1" ht="81.75" customHeight="1" x14ac:dyDescent="0.2">
      <c r="A196" s="39" t="s">
        <v>416</v>
      </c>
      <c r="B196" s="84" t="s">
        <v>417</v>
      </c>
      <c r="C196" s="91">
        <v>1</v>
      </c>
      <c r="D196" s="81" t="s">
        <v>79</v>
      </c>
      <c r="E196" s="106"/>
      <c r="F196" s="106"/>
      <c r="G196" s="42">
        <f t="shared" si="24"/>
        <v>0</v>
      </c>
    </row>
    <row r="197" spans="1:7" s="26" customFormat="1" ht="31.5" customHeight="1" x14ac:dyDescent="0.2">
      <c r="A197" s="39" t="s">
        <v>418</v>
      </c>
      <c r="B197" s="84" t="s">
        <v>419</v>
      </c>
      <c r="C197" s="91">
        <v>1</v>
      </c>
      <c r="D197" s="81" t="s">
        <v>79</v>
      </c>
      <c r="E197" s="82" t="s">
        <v>29</v>
      </c>
      <c r="F197" s="106"/>
      <c r="G197" s="42">
        <f t="shared" si="24"/>
        <v>0</v>
      </c>
    </row>
    <row r="198" spans="1:7" s="26" customFormat="1" ht="31.5" customHeight="1" x14ac:dyDescent="0.2">
      <c r="A198" s="39" t="s">
        <v>420</v>
      </c>
      <c r="B198" s="84" t="s">
        <v>421</v>
      </c>
      <c r="C198" s="91">
        <v>1</v>
      </c>
      <c r="D198" s="81" t="s">
        <v>79</v>
      </c>
      <c r="E198" s="82" t="s">
        <v>29</v>
      </c>
      <c r="F198" s="106"/>
      <c r="G198" s="42">
        <f t="shared" si="24"/>
        <v>0</v>
      </c>
    </row>
    <row r="199" spans="1:7" s="26" customFormat="1" ht="31.5" customHeight="1" x14ac:dyDescent="0.2">
      <c r="A199" s="39" t="s">
        <v>422</v>
      </c>
      <c r="B199" s="84" t="s">
        <v>423</v>
      </c>
      <c r="C199" s="91">
        <v>5</v>
      </c>
      <c r="D199" s="81" t="s">
        <v>79</v>
      </c>
      <c r="E199" s="82" t="s">
        <v>29</v>
      </c>
      <c r="F199" s="106"/>
      <c r="G199" s="42">
        <f t="shared" si="24"/>
        <v>0</v>
      </c>
    </row>
    <row r="200" spans="1:7" s="26" customFormat="1" ht="28.5" customHeight="1" x14ac:dyDescent="0.2">
      <c r="A200" s="39" t="s">
        <v>424</v>
      </c>
      <c r="B200" s="84" t="s">
        <v>425</v>
      </c>
      <c r="C200" s="91">
        <v>1</v>
      </c>
      <c r="D200" s="85" t="s">
        <v>77</v>
      </c>
      <c r="E200" s="106"/>
      <c r="F200" s="106"/>
      <c r="G200" s="42">
        <f>SUMPRODUCT(E200:F200)*C200</f>
        <v>0</v>
      </c>
    </row>
    <row r="201" spans="1:7" s="8" customFormat="1" x14ac:dyDescent="0.2">
      <c r="A201" s="95"/>
      <c r="B201" s="96" t="s">
        <v>345</v>
      </c>
      <c r="C201" s="96"/>
      <c r="D201" s="96"/>
      <c r="E201" s="97">
        <f>SUMPRODUCT(E152:E200,$C152:$C200)</f>
        <v>0</v>
      </c>
      <c r="F201" s="97">
        <f>SUMPRODUCT(F152:F200,$C152:$C200)</f>
        <v>0</v>
      </c>
      <c r="G201" s="98">
        <f>SUM(G152:G200)</f>
        <v>0</v>
      </c>
    </row>
    <row r="202" spans="1:7" ht="15.75" thickBot="1" x14ac:dyDescent="0.25">
      <c r="A202" s="95"/>
      <c r="B202" s="96" t="s">
        <v>346</v>
      </c>
      <c r="C202" s="96"/>
      <c r="D202" s="96"/>
      <c r="E202" s="97">
        <f>E72+E149+E201</f>
        <v>0</v>
      </c>
      <c r="F202" s="97">
        <f>F72+F149+F201</f>
        <v>0</v>
      </c>
      <c r="G202" s="97">
        <f>G72+G149+G201</f>
        <v>0</v>
      </c>
    </row>
    <row r="203" spans="1:7" ht="15.75" thickBot="1" x14ac:dyDescent="0.25">
      <c r="A203" s="22"/>
      <c r="B203" s="71" t="s">
        <v>25</v>
      </c>
      <c r="C203" s="71"/>
      <c r="D203" s="71"/>
      <c r="E203" s="23">
        <f>TRUNC(E202*(1+$G$4),2)</f>
        <v>0</v>
      </c>
      <c r="F203" s="23">
        <f t="shared" ref="F203:G203" si="25">TRUNC(F202*(1+$G$4),2)</f>
        <v>0</v>
      </c>
      <c r="G203" s="23">
        <f t="shared" si="25"/>
        <v>0</v>
      </c>
    </row>
    <row r="204" spans="1:7" x14ac:dyDescent="0.2">
      <c r="A204" s="16"/>
      <c r="B204" s="17"/>
      <c r="C204" s="18"/>
      <c r="D204" s="19"/>
      <c r="E204" s="50"/>
      <c r="F204" s="20"/>
      <c r="G204" s="20"/>
    </row>
    <row r="205" spans="1:7" x14ac:dyDescent="0.2">
      <c r="E205" s="51"/>
    </row>
    <row r="206" spans="1:7" x14ac:dyDescent="0.2">
      <c r="E206" s="51"/>
    </row>
    <row r="207" spans="1:7" x14ac:dyDescent="0.2">
      <c r="E207" s="51"/>
    </row>
    <row r="208" spans="1:7" x14ac:dyDescent="0.2">
      <c r="E208" s="51"/>
    </row>
    <row r="209" spans="5:5" x14ac:dyDescent="0.2">
      <c r="E209" s="51"/>
    </row>
    <row r="210" spans="5:5" x14ac:dyDescent="0.2">
      <c r="E210" s="51"/>
    </row>
    <row r="211" spans="5:5" x14ac:dyDescent="0.2">
      <c r="E211" s="51"/>
    </row>
    <row r="212" spans="5:5" x14ac:dyDescent="0.2">
      <c r="E212" s="51"/>
    </row>
    <row r="213" spans="5:5" x14ac:dyDescent="0.2">
      <c r="E213" s="51"/>
    </row>
    <row r="214" spans="5:5" x14ac:dyDescent="0.2">
      <c r="E214" s="51"/>
    </row>
    <row r="215" spans="5:5" x14ac:dyDescent="0.2">
      <c r="E215" s="51"/>
    </row>
    <row r="216" spans="5:5" x14ac:dyDescent="0.2">
      <c r="E216" s="51"/>
    </row>
    <row r="217" spans="5:5" x14ac:dyDescent="0.2">
      <c r="E217" s="51"/>
    </row>
    <row r="218" spans="5:5" x14ac:dyDescent="0.2">
      <c r="E218" s="51"/>
    </row>
    <row r="219" spans="5:5" x14ac:dyDescent="0.2">
      <c r="E219" s="51"/>
    </row>
    <row r="220" spans="5:5" x14ac:dyDescent="0.2">
      <c r="E220" s="51"/>
    </row>
    <row r="221" spans="5:5" x14ac:dyDescent="0.2">
      <c r="E221" s="51"/>
    </row>
    <row r="222" spans="5:5" x14ac:dyDescent="0.2">
      <c r="E222" s="51"/>
    </row>
    <row r="223" spans="5:5" x14ac:dyDescent="0.2">
      <c r="E223" s="51"/>
    </row>
    <row r="224" spans="5:5" x14ac:dyDescent="0.2">
      <c r="E224" s="51"/>
    </row>
    <row r="225" spans="5:5" x14ac:dyDescent="0.2">
      <c r="E225" s="51"/>
    </row>
    <row r="226" spans="5:5" x14ac:dyDescent="0.2">
      <c r="E226" s="51"/>
    </row>
    <row r="227" spans="5:5" x14ac:dyDescent="0.2">
      <c r="E227" s="51"/>
    </row>
    <row r="228" spans="5:5" x14ac:dyDescent="0.2">
      <c r="E228" s="51"/>
    </row>
    <row r="229" spans="5:5" x14ac:dyDescent="0.2">
      <c r="E229" s="51"/>
    </row>
    <row r="230" spans="5:5" x14ac:dyDescent="0.2">
      <c r="E230" s="51"/>
    </row>
  </sheetData>
  <sheetProtection algorithmName="SHA-512" hashValue="YajOJeBGNNE6/EfQBSmk7G3tiWHbxBYNw7CCj8TGAAe7ZteBeF/zcDGqxk80+EAEqx6yhXt3VyVInEx/n8K1Tg==" saltValue="6UUuwkUg5pLWJmMakkxLKw==" spinCount="100000" sheet="1" selectLockedCells="1"/>
  <sortState ref="B51:G56">
    <sortCondition ref="B51"/>
  </sortState>
  <mergeCells count="25">
    <mergeCell ref="A12:A13"/>
    <mergeCell ref="B14:D14"/>
    <mergeCell ref="B203:D203"/>
    <mergeCell ref="B202:D202"/>
    <mergeCell ref="B72:D72"/>
    <mergeCell ref="G12:G13"/>
    <mergeCell ref="B12:B13"/>
    <mergeCell ref="D12:D13"/>
    <mergeCell ref="C12:C13"/>
    <mergeCell ref="B149:D149"/>
    <mergeCell ref="B201:D201"/>
    <mergeCell ref="A1:G2"/>
    <mergeCell ref="E12:F12"/>
    <mergeCell ref="A4:D4"/>
    <mergeCell ref="A5:D5"/>
    <mergeCell ref="A6:D6"/>
    <mergeCell ref="E6:F6"/>
    <mergeCell ref="E4:F4"/>
    <mergeCell ref="E5:F5"/>
    <mergeCell ref="D9:E9"/>
    <mergeCell ref="D10:G10"/>
    <mergeCell ref="A8:G8"/>
    <mergeCell ref="A11:G11"/>
    <mergeCell ref="A3:D3"/>
    <mergeCell ref="E3:G3"/>
  </mergeCells>
  <conditionalFormatting sqref="B61:B64 G61:G64 B68 G68">
    <cfRule type="containsText" dxfId="150" priority="4072" stopIfTrue="1" operator="containsText" text="x,xx">
      <formula>NOT(ISERROR(SEARCH("x,xx",B61)))</formula>
    </cfRule>
  </conditionalFormatting>
  <conditionalFormatting sqref="B203">
    <cfRule type="containsText" dxfId="149" priority="4045" stopIfTrue="1" operator="containsText" text="x,xx">
      <formula>NOT(ISERROR(SEARCH("x,xx",B203)))</formula>
    </cfRule>
  </conditionalFormatting>
  <conditionalFormatting sqref="F14:G14">
    <cfRule type="containsText" dxfId="148" priority="3597" stopIfTrue="1" operator="containsText" text="x,xx">
      <formula>NOT(ISERROR(SEARCH("x,xx",F14)))</formula>
    </cfRule>
  </conditionalFormatting>
  <conditionalFormatting sqref="B14">
    <cfRule type="containsText" dxfId="147" priority="3598" stopIfTrue="1" operator="containsText" text="x,xx">
      <formula>NOT(ISERROR(SEARCH("x,xx",B14)))</formula>
    </cfRule>
  </conditionalFormatting>
  <conditionalFormatting sqref="B202">
    <cfRule type="containsText" dxfId="146" priority="1686" stopIfTrue="1" operator="containsText" text="x,xx">
      <formula>NOT(ISERROR(SEARCH("x,xx",B202)))</formula>
    </cfRule>
  </conditionalFormatting>
  <conditionalFormatting sqref="A26:A31">
    <cfRule type="containsText" dxfId="145" priority="975" stopIfTrue="1" operator="containsText" text="x,xx">
      <formula>NOT(ISERROR(SEARCH("x,xx",#REF!)))</formula>
    </cfRule>
  </conditionalFormatting>
  <conditionalFormatting sqref="B37">
    <cfRule type="containsText" dxfId="144" priority="206" stopIfTrue="1" operator="containsText" text="x,xx">
      <formula>NOT(ISERROR(SEARCH("x,xx",B37)))</formula>
    </cfRule>
  </conditionalFormatting>
  <conditionalFormatting sqref="G26:G27">
    <cfRule type="containsText" dxfId="142" priority="201" stopIfTrue="1" operator="containsText" text="x,xx">
      <formula>NOT(ISERROR(SEARCH("x,xx",G26)))</formula>
    </cfRule>
  </conditionalFormatting>
  <conditionalFormatting sqref="B25">
    <cfRule type="containsText" dxfId="141" priority="194" stopIfTrue="1" operator="containsText" text="x,xx">
      <formula>NOT(ISERROR(SEARCH("x,xx",B25)))</formula>
    </cfRule>
  </conditionalFormatting>
  <conditionalFormatting sqref="F35">
    <cfRule type="containsText" dxfId="139" priority="181" stopIfTrue="1" operator="containsText" text="x,xx">
      <formula>NOT(ISERROR(SEARCH("x,xx",F35)))</formula>
    </cfRule>
  </conditionalFormatting>
  <conditionalFormatting sqref="G36">
    <cfRule type="containsText" dxfId="137" priority="179" stopIfTrue="1" operator="containsText" text="x,xx">
      <formula>NOT(ISERROR(SEARCH("x,xx",G36)))</formula>
    </cfRule>
  </conditionalFormatting>
  <conditionalFormatting sqref="G44">
    <cfRule type="containsText" dxfId="136" priority="175" stopIfTrue="1" operator="containsText" text="x,xx">
      <formula>NOT(ISERROR(SEARCH("x,xx",G44)))</formula>
    </cfRule>
  </conditionalFormatting>
  <conditionalFormatting sqref="B50">
    <cfRule type="containsText" dxfId="135" priority="173" stopIfTrue="1" operator="containsText" text="x,xx">
      <formula>NOT(ISERROR(SEARCH("x,xx",B50)))</formula>
    </cfRule>
  </conditionalFormatting>
  <conditionalFormatting sqref="G51">
    <cfRule type="containsText" dxfId="134" priority="172" stopIfTrue="1" operator="containsText" text="x,xx">
      <formula>NOT(ISERROR(SEARCH("x,xx",G51)))</formula>
    </cfRule>
  </conditionalFormatting>
  <conditionalFormatting sqref="F50">
    <cfRule type="containsText" dxfId="133" priority="174" stopIfTrue="1" operator="containsText" text="x,xx">
      <formula>NOT(ISERROR(SEARCH("x,xx",F50)))</formula>
    </cfRule>
  </conditionalFormatting>
  <conditionalFormatting sqref="G47">
    <cfRule type="containsText" dxfId="132" priority="210" stopIfTrue="1" operator="containsText" text="x,xx">
      <formula>NOT(ISERROR(SEARCH("x,xx",G47)))</formula>
    </cfRule>
  </conditionalFormatting>
  <conditionalFormatting sqref="F16 B16 F37 F43 A17:A19 G17:G19 G38:G40 G42">
    <cfRule type="containsText" dxfId="131" priority="209" stopIfTrue="1" operator="containsText" text="x,xx">
      <formula>NOT(ISERROR(SEARCH("x,xx",A16)))</formula>
    </cfRule>
  </conditionalFormatting>
  <conditionalFormatting sqref="B69 F69">
    <cfRule type="containsText" dxfId="130" priority="208" stopIfTrue="1" operator="containsText" text="x,xx">
      <formula>NOT(ISERROR(SEARCH("x,xx",B69)))</formula>
    </cfRule>
  </conditionalFormatting>
  <conditionalFormatting sqref="A15:G15">
    <cfRule type="containsText" dxfId="129" priority="207" stopIfTrue="1" operator="containsText" text="x,xx">
      <formula>NOT(ISERROR(SEARCH("x,xx",A15)))</formula>
    </cfRule>
  </conditionalFormatting>
  <conditionalFormatting sqref="B43">
    <cfRule type="containsText" dxfId="128" priority="205" stopIfTrue="1" operator="containsText" text="x,xx">
      <formula>NOT(ISERROR(SEARCH("x,xx",B43)))</formula>
    </cfRule>
  </conditionalFormatting>
  <conditionalFormatting sqref="B66">
    <cfRule type="containsText" dxfId="127" priority="202" stopIfTrue="1" operator="containsText" text="x,xx">
      <formula>NOT(ISERROR(SEARCH("x,xx",B66)))</formula>
    </cfRule>
  </conditionalFormatting>
  <conditionalFormatting sqref="G70:G71">
    <cfRule type="containsText" dxfId="126" priority="199" stopIfTrue="1" operator="containsText" text="x,xx">
      <formula>NOT(ISERROR(SEARCH("x,xx",G70)))</formula>
    </cfRule>
  </conditionalFormatting>
  <conditionalFormatting sqref="B24">
    <cfRule type="containsText" dxfId="124" priority="196" stopIfTrue="1" operator="containsText" text="x,xx">
      <formula>NOT(ISERROR(SEARCH("x,xx",#REF!)))</formula>
    </cfRule>
  </conditionalFormatting>
  <conditionalFormatting sqref="G25">
    <cfRule type="containsText" dxfId="123" priority="195" stopIfTrue="1" operator="containsText" text="x,xx">
      <formula>NOT(ISERROR(SEARCH("x,xx",#REF!)))</formula>
    </cfRule>
  </conditionalFormatting>
  <conditionalFormatting sqref="A22:A23 G22">
    <cfRule type="containsText" dxfId="122" priority="188" stopIfTrue="1" operator="containsText" text="x,xx">
      <formula>NOT(ISERROR(SEARCH("x,xx",A22)))</formula>
    </cfRule>
  </conditionalFormatting>
  <conditionalFormatting sqref="B20">
    <cfRule type="containsText" dxfId="121" priority="190" stopIfTrue="1" operator="containsText" text="x,xx">
      <formula>NOT(ISERROR(SEARCH("x,xx",#REF!)))</formula>
    </cfRule>
  </conditionalFormatting>
  <conditionalFormatting sqref="G28:G31">
    <cfRule type="containsText" dxfId="120" priority="184" stopIfTrue="1" operator="containsText" text="x,xx">
      <formula>NOT(ISERROR(SEARCH("x,xx",G28)))</formula>
    </cfRule>
  </conditionalFormatting>
  <conditionalFormatting sqref="G23">
    <cfRule type="containsText" dxfId="119" priority="185" stopIfTrue="1" operator="containsText" text="x,xx">
      <formula>NOT(ISERROR(SEARCH("x,xx",G23)))</formula>
    </cfRule>
  </conditionalFormatting>
  <conditionalFormatting sqref="B35">
    <cfRule type="containsText" dxfId="118" priority="180" stopIfTrue="1" operator="containsText" text="x,xx">
      <formula>NOT(ISERROR(SEARCH("x,xx",B35)))</formula>
    </cfRule>
  </conditionalFormatting>
  <conditionalFormatting sqref="G45">
    <cfRule type="containsText" dxfId="114" priority="171" stopIfTrue="1" operator="containsText" text="x,xx">
      <formula>NOT(ISERROR(SEARCH("x,xx",G45)))</formula>
    </cfRule>
  </conditionalFormatting>
  <conditionalFormatting sqref="G48">
    <cfRule type="containsText" dxfId="113" priority="170" stopIfTrue="1" operator="containsText" text="x,xx">
      <formula>NOT(ISERROR(SEARCH("x,xx",G48)))</formula>
    </cfRule>
  </conditionalFormatting>
  <conditionalFormatting sqref="F65">
    <cfRule type="containsText" dxfId="112" priority="169" stopIfTrue="1" operator="containsText" text="x,xx">
      <formula>NOT(ISERROR(SEARCH("x,xx",F65)))</formula>
    </cfRule>
  </conditionalFormatting>
  <conditionalFormatting sqref="B65">
    <cfRule type="containsText" dxfId="111" priority="168" stopIfTrue="1" operator="containsText" text="x,xx">
      <formula>NOT(ISERROR(SEARCH("x,xx",B65)))</formula>
    </cfRule>
  </conditionalFormatting>
  <conditionalFormatting sqref="G66">
    <cfRule type="containsText" dxfId="110" priority="161" stopIfTrue="1" operator="containsText" text="x,xx">
      <formula>NOT(ISERROR(SEARCH("x,xx",G66)))</formula>
    </cfRule>
  </conditionalFormatting>
  <conditionalFormatting sqref="F52">
    <cfRule type="containsText" dxfId="109" priority="158" stopIfTrue="1" operator="containsText" text="x,xx">
      <formula>NOT(ISERROR(SEARCH("x,xx",F52)))</formula>
    </cfRule>
  </conditionalFormatting>
  <conditionalFormatting sqref="B52">
    <cfRule type="containsText" dxfId="108" priority="157" stopIfTrue="1" operator="containsText" text="x,xx">
      <formula>NOT(ISERROR(SEARCH("x,xx",B52)))</formula>
    </cfRule>
  </conditionalFormatting>
  <conditionalFormatting sqref="F56">
    <cfRule type="containsText" dxfId="107" priority="155" stopIfTrue="1" operator="containsText" text="x,xx">
      <formula>NOT(ISERROR(SEARCH("x,xx",F56)))</formula>
    </cfRule>
  </conditionalFormatting>
  <conditionalFormatting sqref="B56">
    <cfRule type="containsText" dxfId="106" priority="154" stopIfTrue="1" operator="containsText" text="x,xx">
      <formula>NOT(ISERROR(SEARCH("x,xx",B56)))</formula>
    </cfRule>
  </conditionalFormatting>
  <conditionalFormatting sqref="B59">
    <cfRule type="containsText" dxfId="105" priority="153" stopIfTrue="1" operator="containsText" text="x,xx">
      <formula>NOT(ISERROR(SEARCH("x,xx",B59)))</formula>
    </cfRule>
  </conditionalFormatting>
  <conditionalFormatting sqref="G59">
    <cfRule type="containsText" dxfId="104" priority="151" stopIfTrue="1" operator="containsText" text="x,xx">
      <formula>NOT(ISERROR(SEARCH("x,xx",G59)))</formula>
    </cfRule>
  </conditionalFormatting>
  <conditionalFormatting sqref="G57:G58">
    <cfRule type="containsText" dxfId="103" priority="149" stopIfTrue="1" operator="containsText" text="x,xx">
      <formula>NOT(ISERROR(SEARCH("x,xx",G57)))</formula>
    </cfRule>
  </conditionalFormatting>
  <conditionalFormatting sqref="B57:B58">
    <cfRule type="containsText" dxfId="102" priority="150" stopIfTrue="1" operator="containsText" text="x,xx">
      <formula>NOT(ISERROR(SEARCH("x,xx",B57)))</formula>
    </cfRule>
  </conditionalFormatting>
  <conditionalFormatting sqref="G60">
    <cfRule type="containsText" dxfId="101" priority="139" stopIfTrue="1" operator="containsText" text="x,xx">
      <formula>NOT(ISERROR(SEARCH("x,xx",G60)))</formula>
    </cfRule>
  </conditionalFormatting>
  <conditionalFormatting sqref="B60">
    <cfRule type="containsText" dxfId="100" priority="143" stopIfTrue="1" operator="containsText" text="x,xx">
      <formula>NOT(ISERROR(SEARCH("x,xx",B60)))</formula>
    </cfRule>
  </conditionalFormatting>
  <conditionalFormatting sqref="G33:G34">
    <cfRule type="containsText" dxfId="99" priority="138" stopIfTrue="1" operator="containsText" text="x,xx">
      <formula>NOT(ISERROR(SEARCH("x,xx",G33)))</formula>
    </cfRule>
  </conditionalFormatting>
  <conditionalFormatting sqref="F32">
    <cfRule type="containsText" dxfId="98" priority="136" stopIfTrue="1" operator="containsText" text="x,xx">
      <formula>NOT(ISERROR(SEARCH("x,xx",F32)))</formula>
    </cfRule>
  </conditionalFormatting>
  <conditionalFormatting sqref="B32">
    <cfRule type="containsText" dxfId="97" priority="137" stopIfTrue="1" operator="containsText" text="x,xx">
      <formula>NOT(ISERROR(SEARCH("x,xx",B32)))</formula>
    </cfRule>
  </conditionalFormatting>
  <conditionalFormatting sqref="G46">
    <cfRule type="containsText" dxfId="96" priority="133" stopIfTrue="1" operator="containsText" text="x,xx">
      <formula>NOT(ISERROR(SEARCH("x,xx",G46)))</formula>
    </cfRule>
  </conditionalFormatting>
  <conditionalFormatting sqref="G55">
    <cfRule type="containsText" dxfId="95" priority="131" stopIfTrue="1" operator="containsText" text="x,xx">
      <formula>NOT(ISERROR(SEARCH("x,xx",G55)))</formula>
    </cfRule>
  </conditionalFormatting>
  <conditionalFormatting sqref="G53">
    <cfRule type="containsText" dxfId="94" priority="132" stopIfTrue="1" operator="containsText" text="x,xx">
      <formula>NOT(ISERROR(SEARCH("x,xx",G53)))</formula>
    </cfRule>
  </conditionalFormatting>
  <conditionalFormatting sqref="G54">
    <cfRule type="containsText" dxfId="93" priority="130" stopIfTrue="1" operator="containsText" text="x,xx">
      <formula>NOT(ISERROR(SEARCH("x,xx",G54)))</formula>
    </cfRule>
  </conditionalFormatting>
  <conditionalFormatting sqref="B41">
    <cfRule type="containsText" dxfId="92" priority="128" stopIfTrue="1" operator="containsText" text="x,xx">
      <formula>NOT(ISERROR(SEARCH("x,xx",B41)))</formula>
    </cfRule>
  </conditionalFormatting>
  <conditionalFormatting sqref="F41">
    <cfRule type="containsText" dxfId="91" priority="129" stopIfTrue="1" operator="containsText" text="x,xx">
      <formula>NOT(ISERROR(SEARCH("x,xx",F41)))</formula>
    </cfRule>
  </conditionalFormatting>
  <conditionalFormatting sqref="G49">
    <cfRule type="containsText" dxfId="90" priority="127" stopIfTrue="1" operator="containsText" text="x,xx">
      <formula>NOT(ISERROR(SEARCH("x,xx",G49)))</formula>
    </cfRule>
  </conditionalFormatting>
  <conditionalFormatting sqref="B67">
    <cfRule type="containsText" dxfId="89" priority="125" stopIfTrue="1" operator="containsText" text="x,xx">
      <formula>NOT(ISERROR(SEARCH("x,xx",B67)))</formula>
    </cfRule>
  </conditionalFormatting>
  <conditionalFormatting sqref="F67">
    <cfRule type="containsText" dxfId="88" priority="126" stopIfTrue="1" operator="containsText" text="x,xx">
      <formula>NOT(ISERROR(SEARCH("x,xx",F67)))</formula>
    </cfRule>
  </conditionalFormatting>
  <conditionalFormatting sqref="G75 G119:G144">
    <cfRule type="containsText" dxfId="87" priority="124" stopIfTrue="1" operator="containsText" text="x,xx">
      <formula>NOT(ISERROR(SEARCH("x,xx",G75)))</formula>
    </cfRule>
  </conditionalFormatting>
  <conditionalFormatting sqref="G76:G85">
    <cfRule type="containsText" dxfId="86" priority="122" stopIfTrue="1" operator="containsText" text="x,xx">
      <formula>NOT(ISERROR(SEARCH("x,xx",G76)))</formula>
    </cfRule>
  </conditionalFormatting>
  <conditionalFormatting sqref="G146:G148">
    <cfRule type="containsText" dxfId="85" priority="120" stopIfTrue="1" operator="containsText" text="x,xx">
      <formula>NOT(ISERROR(SEARCH("x,xx",G146)))</formula>
    </cfRule>
  </conditionalFormatting>
  <conditionalFormatting sqref="G74">
    <cfRule type="containsText" dxfId="84" priority="123" stopIfTrue="1" operator="containsText" text="x,xx">
      <formula>NOT(ISERROR(SEARCH("x,xx",#REF!)))</formula>
    </cfRule>
  </conditionalFormatting>
  <conditionalFormatting sqref="G145">
    <cfRule type="containsText" dxfId="83" priority="121" stopIfTrue="1" operator="containsText" text="x,xx">
      <formula>NOT(ISERROR(SEARCH("x,xx",#REF!)))</formula>
    </cfRule>
  </conditionalFormatting>
  <conditionalFormatting sqref="G160">
    <cfRule type="containsText" dxfId="82" priority="60" stopIfTrue="1" operator="containsText" text="x,xx">
      <formula>NOT(ISERROR(SEARCH("x,xx",G160)))</formula>
    </cfRule>
  </conditionalFormatting>
  <conditionalFormatting sqref="G97:G108">
    <cfRule type="containsText" dxfId="81" priority="103" stopIfTrue="1" operator="containsText" text="x,xx">
      <formula>NOT(ISERROR(SEARCH("x,xx",G97)))</formula>
    </cfRule>
  </conditionalFormatting>
  <conditionalFormatting sqref="G96">
    <cfRule type="containsText" dxfId="80" priority="102" stopIfTrue="1" operator="containsText" text="x,xx">
      <formula>NOT(ISERROR(SEARCH("x,xx",#REF!)))</formula>
    </cfRule>
  </conditionalFormatting>
  <conditionalFormatting sqref="G118">
    <cfRule type="containsText" dxfId="79" priority="101" stopIfTrue="1" operator="containsText" text="x,xx">
      <formula>NOT(ISERROR(SEARCH("x,xx",#REF!)))</formula>
    </cfRule>
  </conditionalFormatting>
  <conditionalFormatting sqref="G87">
    <cfRule type="containsText" dxfId="78" priority="99" stopIfTrue="1" operator="containsText" text="x,xx">
      <formula>NOT(ISERROR(SEARCH("x,xx",G87)))</formula>
    </cfRule>
  </conditionalFormatting>
  <conditionalFormatting sqref="G88">
    <cfRule type="containsText" dxfId="77" priority="98" stopIfTrue="1" operator="containsText" text="x,xx">
      <formula>NOT(ISERROR(SEARCH("x,xx",G88)))</formula>
    </cfRule>
  </conditionalFormatting>
  <conditionalFormatting sqref="G89:G90">
    <cfRule type="containsText" dxfId="76" priority="97" stopIfTrue="1" operator="containsText" text="x,xx">
      <formula>NOT(ISERROR(SEARCH("x,xx",G89)))</formula>
    </cfRule>
  </conditionalFormatting>
  <conditionalFormatting sqref="G92">
    <cfRule type="containsText" dxfId="75" priority="96" stopIfTrue="1" operator="containsText" text="x,xx">
      <formula>NOT(ISERROR(SEARCH("x,xx",G92)))</formula>
    </cfRule>
  </conditionalFormatting>
  <conditionalFormatting sqref="G91">
    <cfRule type="containsText" dxfId="74" priority="95" stopIfTrue="1" operator="containsText" text="x,xx">
      <formula>NOT(ISERROR(SEARCH("x,xx",G91)))</formula>
    </cfRule>
  </conditionalFormatting>
  <conditionalFormatting sqref="G86">
    <cfRule type="containsText" dxfId="73" priority="94" stopIfTrue="1" operator="containsText" text="x,xx">
      <formula>NOT(ISERROR(SEARCH("x,xx",#REF!)))</formula>
    </cfRule>
  </conditionalFormatting>
  <conditionalFormatting sqref="G109:G117">
    <cfRule type="containsText" dxfId="72" priority="86" stopIfTrue="1" operator="containsText" text="x,xx">
      <formula>NOT(ISERROR(SEARCH("x,xx",G109)))</formula>
    </cfRule>
  </conditionalFormatting>
  <conditionalFormatting sqref="B191">
    <cfRule type="expression" dxfId="66" priority="73" stopIfTrue="1">
      <formula>IF(#REF!="Superior ao do BB",1,0)</formula>
    </cfRule>
  </conditionalFormatting>
  <conditionalFormatting sqref="B192">
    <cfRule type="expression" dxfId="65" priority="72" stopIfTrue="1">
      <formula>IF(#REF!="Superior ao do BB",1,0)</formula>
    </cfRule>
  </conditionalFormatting>
  <conditionalFormatting sqref="B193">
    <cfRule type="expression" dxfId="64" priority="71" stopIfTrue="1">
      <formula>IF(#REF!="Superior ao do BB",1,0)</formula>
    </cfRule>
  </conditionalFormatting>
  <conditionalFormatting sqref="B194">
    <cfRule type="expression" dxfId="63" priority="70" stopIfTrue="1">
      <formula>IF(#REF!="Superior ao do BB",1,0)</formula>
    </cfRule>
  </conditionalFormatting>
  <conditionalFormatting sqref="G196">
    <cfRule type="containsText" dxfId="62" priority="69" stopIfTrue="1" operator="containsText" text="x,xx">
      <formula>NOT(ISERROR(SEARCH("x,xx",G196)))</formula>
    </cfRule>
  </conditionalFormatting>
  <conditionalFormatting sqref="G152">
    <cfRule type="containsText" dxfId="61" priority="68" stopIfTrue="1" operator="containsText" text="x,xx">
      <formula>NOT(ISERROR(SEARCH("x,xx",G152)))</formula>
    </cfRule>
  </conditionalFormatting>
  <conditionalFormatting sqref="G153">
    <cfRule type="containsText" dxfId="60" priority="67" stopIfTrue="1" operator="containsText" text="x,xx">
      <formula>NOT(ISERROR(SEARCH("x,xx",G153)))</formula>
    </cfRule>
  </conditionalFormatting>
  <conditionalFormatting sqref="G154">
    <cfRule type="containsText" dxfId="59" priority="66" stopIfTrue="1" operator="containsText" text="x,xx">
      <formula>NOT(ISERROR(SEARCH("x,xx",G154)))</formula>
    </cfRule>
  </conditionalFormatting>
  <conditionalFormatting sqref="G155">
    <cfRule type="containsText" dxfId="58" priority="65" stopIfTrue="1" operator="containsText" text="x,xx">
      <formula>NOT(ISERROR(SEARCH("x,xx",G155)))</formula>
    </cfRule>
  </conditionalFormatting>
  <conditionalFormatting sqref="G156">
    <cfRule type="containsText" dxfId="57" priority="64" stopIfTrue="1" operator="containsText" text="x,xx">
      <formula>NOT(ISERROR(SEARCH("x,xx",G156)))</formula>
    </cfRule>
  </conditionalFormatting>
  <conditionalFormatting sqref="G157">
    <cfRule type="containsText" dxfId="56" priority="63" stopIfTrue="1" operator="containsText" text="x,xx">
      <formula>NOT(ISERROR(SEARCH("x,xx",G157)))</formula>
    </cfRule>
  </conditionalFormatting>
  <conditionalFormatting sqref="G158">
    <cfRule type="containsText" dxfId="55" priority="62" stopIfTrue="1" operator="containsText" text="x,xx">
      <formula>NOT(ISERROR(SEARCH("x,xx",G158)))</formula>
    </cfRule>
  </conditionalFormatting>
  <conditionalFormatting sqref="G159">
    <cfRule type="containsText" dxfId="54" priority="61" stopIfTrue="1" operator="containsText" text="x,xx">
      <formula>NOT(ISERROR(SEARCH("x,xx",G159)))</formula>
    </cfRule>
  </conditionalFormatting>
  <conditionalFormatting sqref="G161">
    <cfRule type="containsText" dxfId="53" priority="59" stopIfTrue="1" operator="containsText" text="x,xx">
      <formula>NOT(ISERROR(SEARCH("x,xx",G161)))</formula>
    </cfRule>
  </conditionalFormatting>
  <conditionalFormatting sqref="G162">
    <cfRule type="containsText" dxfId="52" priority="58" stopIfTrue="1" operator="containsText" text="x,xx">
      <formula>NOT(ISERROR(SEARCH("x,xx",G162)))</formula>
    </cfRule>
  </conditionalFormatting>
  <conditionalFormatting sqref="G163">
    <cfRule type="containsText" dxfId="51" priority="57" stopIfTrue="1" operator="containsText" text="x,xx">
      <formula>NOT(ISERROR(SEARCH("x,xx",G163)))</formula>
    </cfRule>
  </conditionalFormatting>
  <conditionalFormatting sqref="G169">
    <cfRule type="containsText" dxfId="50" priority="56" stopIfTrue="1" operator="containsText" text="x,xx">
      <formula>NOT(ISERROR(SEARCH("x,xx",G169)))</formula>
    </cfRule>
  </conditionalFormatting>
  <conditionalFormatting sqref="G170">
    <cfRule type="containsText" dxfId="49" priority="55" stopIfTrue="1" operator="containsText" text="x,xx">
      <formula>NOT(ISERROR(SEARCH("x,xx",G170)))</formula>
    </cfRule>
  </conditionalFormatting>
  <conditionalFormatting sqref="G171">
    <cfRule type="containsText" dxfId="48" priority="54" stopIfTrue="1" operator="containsText" text="x,xx">
      <formula>NOT(ISERROR(SEARCH("x,xx",G171)))</formula>
    </cfRule>
  </conditionalFormatting>
  <conditionalFormatting sqref="G172">
    <cfRule type="containsText" dxfId="47" priority="53" stopIfTrue="1" operator="containsText" text="x,xx">
      <formula>NOT(ISERROR(SEARCH("x,xx",G172)))</formula>
    </cfRule>
  </conditionalFormatting>
  <conditionalFormatting sqref="G173">
    <cfRule type="containsText" dxfId="46" priority="52" stopIfTrue="1" operator="containsText" text="x,xx">
      <formula>NOT(ISERROR(SEARCH("x,xx",G173)))</formula>
    </cfRule>
  </conditionalFormatting>
  <conditionalFormatting sqref="G174">
    <cfRule type="containsText" dxfId="45" priority="51" stopIfTrue="1" operator="containsText" text="x,xx">
      <formula>NOT(ISERROR(SEARCH("x,xx",G174)))</formula>
    </cfRule>
  </conditionalFormatting>
  <conditionalFormatting sqref="G175">
    <cfRule type="containsText" dxfId="44" priority="50" stopIfTrue="1" operator="containsText" text="x,xx">
      <formula>NOT(ISERROR(SEARCH("x,xx",G175)))</formula>
    </cfRule>
  </conditionalFormatting>
  <conditionalFormatting sqref="G176">
    <cfRule type="containsText" dxfId="43" priority="49" stopIfTrue="1" operator="containsText" text="x,xx">
      <formula>NOT(ISERROR(SEARCH("x,xx",G176)))</formula>
    </cfRule>
  </conditionalFormatting>
  <conditionalFormatting sqref="G177">
    <cfRule type="containsText" dxfId="42" priority="48" stopIfTrue="1" operator="containsText" text="x,xx">
      <formula>NOT(ISERROR(SEARCH("x,xx",G177)))</formula>
    </cfRule>
  </conditionalFormatting>
  <conditionalFormatting sqref="G183">
    <cfRule type="containsText" dxfId="41" priority="45" stopIfTrue="1" operator="containsText" text="x,xx">
      <formula>NOT(ISERROR(SEARCH("x,xx",G183)))</formula>
    </cfRule>
  </conditionalFormatting>
  <conditionalFormatting sqref="G184">
    <cfRule type="containsText" dxfId="40" priority="44" stopIfTrue="1" operator="containsText" text="x,xx">
      <formula>NOT(ISERROR(SEARCH("x,xx",G184)))</formula>
    </cfRule>
  </conditionalFormatting>
  <conditionalFormatting sqref="G185">
    <cfRule type="containsText" dxfId="39" priority="43" stopIfTrue="1" operator="containsText" text="x,xx">
      <formula>NOT(ISERROR(SEARCH("x,xx",G185)))</formula>
    </cfRule>
  </conditionalFormatting>
  <conditionalFormatting sqref="G186">
    <cfRule type="containsText" dxfId="38" priority="42" stopIfTrue="1" operator="containsText" text="x,xx">
      <formula>NOT(ISERROR(SEARCH("x,xx",G186)))</formula>
    </cfRule>
  </conditionalFormatting>
  <conditionalFormatting sqref="G187">
    <cfRule type="containsText" dxfId="37" priority="41" stopIfTrue="1" operator="containsText" text="x,xx">
      <formula>NOT(ISERROR(SEARCH("x,xx",G187)))</formula>
    </cfRule>
  </conditionalFormatting>
  <conditionalFormatting sqref="G188">
    <cfRule type="containsText" dxfId="36" priority="40" stopIfTrue="1" operator="containsText" text="x,xx">
      <formula>NOT(ISERROR(SEARCH("x,xx",G188)))</formula>
    </cfRule>
  </conditionalFormatting>
  <conditionalFormatting sqref="G189">
    <cfRule type="containsText" dxfId="35" priority="39" stopIfTrue="1" operator="containsText" text="x,xx">
      <formula>NOT(ISERROR(SEARCH("x,xx",G189)))</formula>
    </cfRule>
  </conditionalFormatting>
  <conditionalFormatting sqref="G190">
    <cfRule type="containsText" dxfId="34" priority="38" stopIfTrue="1" operator="containsText" text="x,xx">
      <formula>NOT(ISERROR(SEARCH("x,xx",G190)))</formula>
    </cfRule>
  </conditionalFormatting>
  <conditionalFormatting sqref="G191">
    <cfRule type="containsText" dxfId="33" priority="37" stopIfTrue="1" operator="containsText" text="x,xx">
      <formula>NOT(ISERROR(SEARCH("x,xx",G191)))</formula>
    </cfRule>
  </conditionalFormatting>
  <conditionalFormatting sqref="G192">
    <cfRule type="containsText" dxfId="32" priority="36" stopIfTrue="1" operator="containsText" text="x,xx">
      <formula>NOT(ISERROR(SEARCH("x,xx",G192)))</formula>
    </cfRule>
  </conditionalFormatting>
  <conditionalFormatting sqref="G193">
    <cfRule type="containsText" dxfId="31" priority="35" stopIfTrue="1" operator="containsText" text="x,xx">
      <formula>NOT(ISERROR(SEARCH("x,xx",G193)))</formula>
    </cfRule>
  </conditionalFormatting>
  <conditionalFormatting sqref="G194">
    <cfRule type="containsText" dxfId="30" priority="34" stopIfTrue="1" operator="containsText" text="x,xx">
      <formula>NOT(ISERROR(SEARCH("x,xx",G194)))</formula>
    </cfRule>
  </conditionalFormatting>
  <conditionalFormatting sqref="G195">
    <cfRule type="containsText" dxfId="29" priority="33" stopIfTrue="1" operator="containsText" text="x,xx">
      <formula>NOT(ISERROR(SEARCH("x,xx",G195)))</formula>
    </cfRule>
  </conditionalFormatting>
  <conditionalFormatting sqref="G197">
    <cfRule type="containsText" dxfId="28" priority="32" stopIfTrue="1" operator="containsText" text="x,xx">
      <formula>NOT(ISERROR(SEARCH("x,xx",G197)))</formula>
    </cfRule>
  </conditionalFormatting>
  <conditionalFormatting sqref="G198">
    <cfRule type="containsText" dxfId="27" priority="31" stopIfTrue="1" operator="containsText" text="x,xx">
      <formula>NOT(ISERROR(SEARCH("x,xx",G198)))</formula>
    </cfRule>
  </conditionalFormatting>
  <conditionalFormatting sqref="G199">
    <cfRule type="containsText" dxfId="26" priority="30" stopIfTrue="1" operator="containsText" text="x,xx">
      <formula>NOT(ISERROR(SEARCH("x,xx",G199)))</formula>
    </cfRule>
  </conditionalFormatting>
  <conditionalFormatting sqref="G200">
    <cfRule type="containsText" dxfId="25" priority="29" stopIfTrue="1" operator="containsText" text="x,xx">
      <formula>NOT(ISERROR(SEARCH("x,xx",G200)))</formula>
    </cfRule>
  </conditionalFormatting>
  <conditionalFormatting sqref="G164">
    <cfRule type="containsText" dxfId="24" priority="28" stopIfTrue="1" operator="containsText" text="x,xx">
      <formula>NOT(ISERROR(SEARCH("x,xx",G164)))</formula>
    </cfRule>
  </conditionalFormatting>
  <conditionalFormatting sqref="G165">
    <cfRule type="containsText" dxfId="23" priority="27" stopIfTrue="1" operator="containsText" text="x,xx">
      <formula>NOT(ISERROR(SEARCH("x,xx",G165)))</formula>
    </cfRule>
  </conditionalFormatting>
  <conditionalFormatting sqref="G166">
    <cfRule type="containsText" dxfId="22" priority="26" stopIfTrue="1" operator="containsText" text="x,xx">
      <formula>NOT(ISERROR(SEARCH("x,xx",G166)))</formula>
    </cfRule>
  </conditionalFormatting>
  <conditionalFormatting sqref="G167">
    <cfRule type="containsText" dxfId="21" priority="25" stopIfTrue="1" operator="containsText" text="x,xx">
      <formula>NOT(ISERROR(SEARCH("x,xx",G167)))</formula>
    </cfRule>
  </conditionalFormatting>
  <conditionalFormatting sqref="G168">
    <cfRule type="containsText" dxfId="20" priority="24" stopIfTrue="1" operator="containsText" text="x,xx">
      <formula>NOT(ISERROR(SEARCH("x,xx",G168)))</formula>
    </cfRule>
  </conditionalFormatting>
  <conditionalFormatting sqref="G178">
    <cfRule type="containsText" dxfId="19" priority="23" stopIfTrue="1" operator="containsText" text="x,xx">
      <formula>NOT(ISERROR(SEARCH("x,xx",G178)))</formula>
    </cfRule>
  </conditionalFormatting>
  <conditionalFormatting sqref="G179">
    <cfRule type="containsText" dxfId="18" priority="22" stopIfTrue="1" operator="containsText" text="x,xx">
      <formula>NOT(ISERROR(SEARCH("x,xx",G179)))</formula>
    </cfRule>
  </conditionalFormatting>
  <conditionalFormatting sqref="G180">
    <cfRule type="containsText" dxfId="17" priority="21" stopIfTrue="1" operator="containsText" text="x,xx">
      <formula>NOT(ISERROR(SEARCH("x,xx",G180)))</formula>
    </cfRule>
  </conditionalFormatting>
  <conditionalFormatting sqref="B201">
    <cfRule type="containsText" dxfId="16" priority="19" stopIfTrue="1" operator="containsText" text="x,xx">
      <formula>NOT(ISERROR(SEARCH("x,xx",B201)))</formula>
    </cfRule>
  </conditionalFormatting>
  <conditionalFormatting sqref="F201">
    <cfRule type="containsText" dxfId="15" priority="18" stopIfTrue="1" operator="containsText" text="x,xx">
      <formula>NOT(ISERROR(SEARCH("x,xx",F201)))</formula>
    </cfRule>
  </conditionalFormatting>
  <conditionalFormatting sqref="B72">
    <cfRule type="containsText" dxfId="14" priority="14" stopIfTrue="1" operator="containsText" text="x,xx">
      <formula>NOT(ISERROR(SEARCH("x,xx",B72)))</formula>
    </cfRule>
  </conditionalFormatting>
  <conditionalFormatting sqref="F72">
    <cfRule type="containsText" dxfId="13" priority="15" stopIfTrue="1" operator="containsText" text="x,xx">
      <formula>NOT(ISERROR(SEARCH("x,xx",F72)))</formula>
    </cfRule>
  </conditionalFormatting>
  <conditionalFormatting sqref="A73:G73">
    <cfRule type="containsText" dxfId="11" priority="13" stopIfTrue="1" operator="containsText" text="x,xx">
      <formula>NOT(ISERROR(SEARCH("x,xx",A73)))</formula>
    </cfRule>
  </conditionalFormatting>
  <conditionalFormatting sqref="B149">
    <cfRule type="containsText" dxfId="10" priority="10" stopIfTrue="1" operator="containsText" text="x,xx">
      <formula>NOT(ISERROR(SEARCH("x,xx",B149)))</formula>
    </cfRule>
  </conditionalFormatting>
  <conditionalFormatting sqref="F149">
    <cfRule type="containsText" dxfId="9" priority="11" stopIfTrue="1" operator="containsText" text="x,xx">
      <formula>NOT(ISERROR(SEARCH("x,xx",F149)))</formula>
    </cfRule>
  </conditionalFormatting>
  <conditionalFormatting sqref="A150:G150">
    <cfRule type="containsText" dxfId="7" priority="9" stopIfTrue="1" operator="containsText" text="x,xx">
      <formula>NOT(ISERROR(SEARCH("x,xx",A150)))</formula>
    </cfRule>
  </conditionalFormatting>
  <conditionalFormatting sqref="G151">
    <cfRule type="containsText" dxfId="6" priority="7" stopIfTrue="1" operator="containsText" text="x,xx">
      <formula>NOT(ISERROR(SEARCH("x,xx",#REF!)))</formula>
    </cfRule>
  </conditionalFormatting>
  <conditionalFormatting sqref="G181:G182">
    <cfRule type="containsText" dxfId="5" priority="6" stopIfTrue="1" operator="containsText" text="x,xx">
      <formula>NOT(ISERROR(SEARCH("x,xx",G181)))</formula>
    </cfRule>
  </conditionalFormatting>
  <conditionalFormatting sqref="G93">
    <cfRule type="containsText" dxfId="4" priority="5" stopIfTrue="1" operator="containsText" text="x,xx">
      <formula>NOT(ISERROR(SEARCH("x,xx",G93)))</formula>
    </cfRule>
  </conditionalFormatting>
  <conditionalFormatting sqref="G94:G95">
    <cfRule type="containsText" dxfId="2" priority="3" stopIfTrue="1" operator="containsText" text="x,xx">
      <formula>NOT(ISERROR(SEARCH("x,xx",G94)))</formula>
    </cfRule>
  </conditionalFormatting>
  <conditionalFormatting sqref="A1:XFD1048576">
    <cfRule type="expression" dxfId="0" priority="1">
      <formula>CELL("PROTEGER",A1)=0</formula>
    </cfRule>
  </conditionalFormatting>
  <printOptions horizontalCentered="1"/>
  <pageMargins left="0.39370078740157483" right="0.39370078740157483" top="1.0236220472440944" bottom="0.55118110236220474" header="0.31496062992125984" footer="0.31496062992125984"/>
  <pageSetup paperSize="9" scale="84" fitToHeight="0" orientation="landscape" r:id="rId1"/>
  <headerFooter>
    <oddHeader>&amp;L
&amp;G&amp;R&amp;"-,Negrito"&amp;11&amp;K002060
UNIDADE DE ENGENHARIA</oddHeader>
    <oddFooter>&amp;R&amp;"-,Regular"&amp;9&amp;K03+000
                                              Pág. &amp;P/&amp;N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D6:D87"/>
  <sheetViews>
    <sheetView workbookViewId="0">
      <selection activeCell="O15" sqref="O15"/>
    </sheetView>
  </sheetViews>
  <sheetFormatPr defaultRowHeight="12.75" x14ac:dyDescent="0.2"/>
  <sheetData>
    <row r="6" spans="4:4" ht="15" x14ac:dyDescent="0.2">
      <c r="D6" s="32" t="s">
        <v>165</v>
      </c>
    </row>
    <row r="7" spans="4:4" ht="15" x14ac:dyDescent="0.2">
      <c r="D7" s="33" t="s">
        <v>166</v>
      </c>
    </row>
    <row r="8" spans="4:4" ht="15" x14ac:dyDescent="0.2">
      <c r="D8" s="33" t="s">
        <v>167</v>
      </c>
    </row>
    <row r="9" spans="4:4" ht="15" x14ac:dyDescent="0.2">
      <c r="D9" s="33" t="s">
        <v>168</v>
      </c>
    </row>
    <row r="10" spans="4:4" ht="15" x14ac:dyDescent="0.2">
      <c r="D10" s="33" t="s">
        <v>169</v>
      </c>
    </row>
    <row r="11" spans="4:4" ht="15" x14ac:dyDescent="0.2">
      <c r="D11" s="33" t="s">
        <v>170</v>
      </c>
    </row>
    <row r="12" spans="4:4" ht="15" x14ac:dyDescent="0.2">
      <c r="D12" s="33" t="s">
        <v>171</v>
      </c>
    </row>
    <row r="13" spans="4:4" ht="15" x14ac:dyDescent="0.2">
      <c r="D13" s="33" t="s">
        <v>172</v>
      </c>
    </row>
    <row r="14" spans="4:4" ht="15" x14ac:dyDescent="0.2">
      <c r="D14" s="33" t="s">
        <v>173</v>
      </c>
    </row>
    <row r="15" spans="4:4" ht="15" x14ac:dyDescent="0.2">
      <c r="D15" s="33" t="s">
        <v>174</v>
      </c>
    </row>
    <row r="16" spans="4:4" ht="15" x14ac:dyDescent="0.2">
      <c r="D16" s="33" t="s">
        <v>175</v>
      </c>
    </row>
    <row r="17" spans="4:4" ht="15" x14ac:dyDescent="0.2">
      <c r="D17" s="33" t="s">
        <v>176</v>
      </c>
    </row>
    <row r="18" spans="4:4" ht="15" x14ac:dyDescent="0.2">
      <c r="D18" s="33" t="s">
        <v>177</v>
      </c>
    </row>
    <row r="19" spans="4:4" ht="15" x14ac:dyDescent="0.2">
      <c r="D19" s="33" t="s">
        <v>178</v>
      </c>
    </row>
    <row r="20" spans="4:4" ht="15" x14ac:dyDescent="0.2">
      <c r="D20" s="33"/>
    </row>
    <row r="21" spans="4:4" ht="15" x14ac:dyDescent="0.2">
      <c r="D21" s="32" t="s">
        <v>179</v>
      </c>
    </row>
    <row r="22" spans="4:4" ht="15" x14ac:dyDescent="0.2">
      <c r="D22" s="33" t="s">
        <v>180</v>
      </c>
    </row>
    <row r="23" spans="4:4" ht="15" x14ac:dyDescent="0.2">
      <c r="D23" s="33" t="s">
        <v>181</v>
      </c>
    </row>
    <row r="24" spans="4:4" ht="15" x14ac:dyDescent="0.2">
      <c r="D24" s="33" t="s">
        <v>182</v>
      </c>
    </row>
    <row r="25" spans="4:4" ht="15" x14ac:dyDescent="0.2">
      <c r="D25" s="33" t="s">
        <v>183</v>
      </c>
    </row>
    <row r="26" spans="4:4" ht="15" x14ac:dyDescent="0.2">
      <c r="D26" s="33" t="s">
        <v>184</v>
      </c>
    </row>
    <row r="27" spans="4:4" ht="15" x14ac:dyDescent="0.2">
      <c r="D27" s="33" t="s">
        <v>185</v>
      </c>
    </row>
    <row r="28" spans="4:4" ht="15" x14ac:dyDescent="0.2">
      <c r="D28" s="33" t="s">
        <v>186</v>
      </c>
    </row>
    <row r="29" spans="4:4" ht="15" x14ac:dyDescent="0.2">
      <c r="D29" s="33" t="s">
        <v>187</v>
      </c>
    </row>
    <row r="30" spans="4:4" ht="15" x14ac:dyDescent="0.2">
      <c r="D30" s="33" t="s">
        <v>188</v>
      </c>
    </row>
    <row r="31" spans="4:4" ht="15" x14ac:dyDescent="0.2">
      <c r="D31" s="33" t="s">
        <v>189</v>
      </c>
    </row>
    <row r="32" spans="4:4" ht="15" x14ac:dyDescent="0.2">
      <c r="D32" s="33" t="s">
        <v>190</v>
      </c>
    </row>
    <row r="33" spans="4:4" ht="15" x14ac:dyDescent="0.2">
      <c r="D33" s="33" t="s">
        <v>191</v>
      </c>
    </row>
    <row r="34" spans="4:4" ht="15" x14ac:dyDescent="0.2">
      <c r="D34" s="33" t="s">
        <v>192</v>
      </c>
    </row>
    <row r="35" spans="4:4" ht="15" x14ac:dyDescent="0.2">
      <c r="D35" s="33" t="s">
        <v>193</v>
      </c>
    </row>
    <row r="36" spans="4:4" ht="15" x14ac:dyDescent="0.2">
      <c r="D36" s="33" t="s">
        <v>194</v>
      </c>
    </row>
    <row r="37" spans="4:4" ht="15" x14ac:dyDescent="0.2">
      <c r="D37" s="33" t="s">
        <v>195</v>
      </c>
    </row>
    <row r="38" spans="4:4" ht="15" x14ac:dyDescent="0.2">
      <c r="D38" s="34" t="s">
        <v>196</v>
      </c>
    </row>
    <row r="39" spans="4:4" ht="15" x14ac:dyDescent="0.2">
      <c r="D39" s="33"/>
    </row>
    <row r="40" spans="4:4" ht="15" x14ac:dyDescent="0.2">
      <c r="D40" s="32" t="s">
        <v>197</v>
      </c>
    </row>
    <row r="41" spans="4:4" ht="15" x14ac:dyDescent="0.2">
      <c r="D41" s="33" t="s">
        <v>198</v>
      </c>
    </row>
    <row r="42" spans="4:4" ht="15" x14ac:dyDescent="0.2">
      <c r="D42" s="33" t="s">
        <v>199</v>
      </c>
    </row>
    <row r="43" spans="4:4" ht="15" x14ac:dyDescent="0.2">
      <c r="D43" s="33" t="s">
        <v>200</v>
      </c>
    </row>
    <row r="44" spans="4:4" ht="15" x14ac:dyDescent="0.2">
      <c r="D44" s="33" t="s">
        <v>201</v>
      </c>
    </row>
    <row r="45" spans="4:4" ht="15" x14ac:dyDescent="0.2">
      <c r="D45" s="33" t="s">
        <v>202</v>
      </c>
    </row>
    <row r="46" spans="4:4" ht="15" x14ac:dyDescent="0.2">
      <c r="D46" s="33" t="s">
        <v>203</v>
      </c>
    </row>
    <row r="47" spans="4:4" ht="15" x14ac:dyDescent="0.2">
      <c r="D47" s="33" t="s">
        <v>204</v>
      </c>
    </row>
    <row r="48" spans="4:4" ht="15" x14ac:dyDescent="0.2">
      <c r="D48" s="33" t="s">
        <v>205</v>
      </c>
    </row>
    <row r="49" spans="4:4" ht="15" x14ac:dyDescent="0.2">
      <c r="D49" s="33" t="s">
        <v>206</v>
      </c>
    </row>
    <row r="50" spans="4:4" ht="15" x14ac:dyDescent="0.2">
      <c r="D50" s="33" t="s">
        <v>207</v>
      </c>
    </row>
    <row r="51" spans="4:4" ht="15" x14ac:dyDescent="0.2">
      <c r="D51" s="33" t="s">
        <v>208</v>
      </c>
    </row>
    <row r="52" spans="4:4" ht="15" x14ac:dyDescent="0.2">
      <c r="D52" s="33" t="s">
        <v>209</v>
      </c>
    </row>
    <row r="53" spans="4:4" ht="15" x14ac:dyDescent="0.2">
      <c r="D53" s="33" t="s">
        <v>210</v>
      </c>
    </row>
    <row r="54" spans="4:4" ht="15" x14ac:dyDescent="0.2">
      <c r="D54" s="33" t="s">
        <v>211</v>
      </c>
    </row>
    <row r="55" spans="4:4" ht="15" x14ac:dyDescent="0.2">
      <c r="D55" s="33"/>
    </row>
    <row r="56" spans="4:4" ht="15" x14ac:dyDescent="0.2">
      <c r="D56" s="32" t="s">
        <v>212</v>
      </c>
    </row>
    <row r="57" spans="4:4" ht="15" x14ac:dyDescent="0.2">
      <c r="D57" s="33" t="s">
        <v>213</v>
      </c>
    </row>
    <row r="58" spans="4:4" ht="15" x14ac:dyDescent="0.2">
      <c r="D58" s="33" t="s">
        <v>214</v>
      </c>
    </row>
    <row r="59" spans="4:4" ht="15" x14ac:dyDescent="0.2">
      <c r="D59" s="33" t="s">
        <v>215</v>
      </c>
    </row>
    <row r="60" spans="4:4" ht="15" x14ac:dyDescent="0.2">
      <c r="D60" s="33" t="s">
        <v>216</v>
      </c>
    </row>
    <row r="61" spans="4:4" ht="15" x14ac:dyDescent="0.2">
      <c r="D61" s="33" t="s">
        <v>217</v>
      </c>
    </row>
    <row r="62" spans="4:4" ht="15" x14ac:dyDescent="0.2">
      <c r="D62" s="33" t="s">
        <v>218</v>
      </c>
    </row>
    <row r="63" spans="4:4" ht="15" x14ac:dyDescent="0.2">
      <c r="D63" s="33" t="s">
        <v>219</v>
      </c>
    </row>
    <row r="64" spans="4:4" ht="15" x14ac:dyDescent="0.2">
      <c r="D64" s="33" t="s">
        <v>220</v>
      </c>
    </row>
    <row r="65" spans="4:4" ht="15" x14ac:dyDescent="0.2">
      <c r="D65" s="33" t="s">
        <v>221</v>
      </c>
    </row>
    <row r="66" spans="4:4" ht="15" x14ac:dyDescent="0.2">
      <c r="D66" s="33"/>
    </row>
    <row r="67" spans="4:4" ht="15" x14ac:dyDescent="0.2">
      <c r="D67" s="32" t="s">
        <v>222</v>
      </c>
    </row>
    <row r="68" spans="4:4" ht="15" x14ac:dyDescent="0.2">
      <c r="D68" s="33" t="s">
        <v>223</v>
      </c>
    </row>
    <row r="69" spans="4:4" ht="15" x14ac:dyDescent="0.2">
      <c r="D69" s="33" t="s">
        <v>224</v>
      </c>
    </row>
    <row r="70" spans="4:4" ht="15" x14ac:dyDescent="0.2">
      <c r="D70" s="33" t="s">
        <v>225</v>
      </c>
    </row>
    <row r="71" spans="4:4" ht="15" x14ac:dyDescent="0.2">
      <c r="D71" s="33" t="s">
        <v>226</v>
      </c>
    </row>
    <row r="72" spans="4:4" ht="15" x14ac:dyDescent="0.2">
      <c r="D72" s="33" t="s">
        <v>227</v>
      </c>
    </row>
    <row r="73" spans="4:4" ht="15" x14ac:dyDescent="0.2">
      <c r="D73" s="33" t="s">
        <v>228</v>
      </c>
    </row>
    <row r="74" spans="4:4" ht="15" x14ac:dyDescent="0.2">
      <c r="D74" s="33" t="s">
        <v>215</v>
      </c>
    </row>
    <row r="75" spans="4:4" ht="15" x14ac:dyDescent="0.2">
      <c r="D75" s="33" t="s">
        <v>229</v>
      </c>
    </row>
    <row r="76" spans="4:4" ht="15" x14ac:dyDescent="0.2">
      <c r="D76" s="33" t="s">
        <v>230</v>
      </c>
    </row>
    <row r="77" spans="4:4" ht="15" x14ac:dyDescent="0.2">
      <c r="D77" s="33" t="s">
        <v>231</v>
      </c>
    </row>
    <row r="78" spans="4:4" ht="15" x14ac:dyDescent="0.2">
      <c r="D78" s="33" t="s">
        <v>232</v>
      </c>
    </row>
    <row r="79" spans="4:4" ht="15" x14ac:dyDescent="0.2">
      <c r="D79" s="33" t="s">
        <v>233</v>
      </c>
    </row>
    <row r="80" spans="4:4" ht="15" x14ac:dyDescent="0.2">
      <c r="D80" s="33" t="s">
        <v>234</v>
      </c>
    </row>
    <row r="81" spans="4:4" ht="15" x14ac:dyDescent="0.2">
      <c r="D81" s="34" t="s">
        <v>235</v>
      </c>
    </row>
    <row r="82" spans="4:4" ht="15" x14ac:dyDescent="0.2">
      <c r="D82" s="33" t="s">
        <v>236</v>
      </c>
    </row>
    <row r="83" spans="4:4" ht="15" x14ac:dyDescent="0.2">
      <c r="D83" s="33" t="s">
        <v>237</v>
      </c>
    </row>
    <row r="84" spans="4:4" ht="15" x14ac:dyDescent="0.2">
      <c r="D84" s="33" t="s">
        <v>238</v>
      </c>
    </row>
    <row r="85" spans="4:4" ht="15" x14ac:dyDescent="0.2">
      <c r="D85" s="33" t="s">
        <v>239</v>
      </c>
    </row>
    <row r="86" spans="4:4" ht="15" x14ac:dyDescent="0.2">
      <c r="D86" s="33" t="s">
        <v>240</v>
      </c>
    </row>
    <row r="87" spans="4:4" ht="15" x14ac:dyDescent="0.2">
      <c r="D87" s="35"/>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AG GAROPABA</vt:lpstr>
      <vt:lpstr>Planilha1</vt:lpstr>
      <vt:lpstr>'AG GAROPABA'!Area_de_impressao</vt:lpstr>
      <vt:lpstr>'AG GAROPABA'!Titulos_de_impressao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MATHEUS FUCHS DE SOUZA</cp:lastModifiedBy>
  <cp:lastPrinted>2021-11-12T13:30:24Z</cp:lastPrinted>
  <dcterms:created xsi:type="dcterms:W3CDTF">2000-05-25T11:19:14Z</dcterms:created>
  <dcterms:modified xsi:type="dcterms:W3CDTF">2021-11-12T15:20:42Z</dcterms:modified>
</cp:coreProperties>
</file>